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mem calc" sheetId="1" r:id="rId1"/>
    <sheet name="PLANILHA" sheetId="2" r:id="rId2"/>
    <sheet name="composição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'PLANILHA'!$A$1:$H$51</definedName>
    <definedName name="_xlnm.Print_Titles" localSheetId="1">'PLANILHA'!$8:$9</definedName>
  </definedNames>
  <calcPr fullCalcOnLoad="1"/>
</workbook>
</file>

<file path=xl/sharedStrings.xml><?xml version="1.0" encoding="utf-8"?>
<sst xmlns="http://schemas.openxmlformats.org/spreadsheetml/2006/main" count="262" uniqueCount="165">
  <si>
    <t>ESTADO DA PARAIBA</t>
  </si>
  <si>
    <t>QUANT</t>
  </si>
  <si>
    <t>UND</t>
  </si>
  <si>
    <t>1.1</t>
  </si>
  <si>
    <t>m²</t>
  </si>
  <si>
    <t xml:space="preserve">ITEM </t>
  </si>
  <si>
    <t>QUANT.</t>
  </si>
  <si>
    <t>UND.</t>
  </si>
  <si>
    <t>P. U. C/ BDI</t>
  </si>
  <si>
    <t>P. PARCIAL C/ BDI</t>
  </si>
  <si>
    <t>3.0</t>
  </si>
  <si>
    <t>4.0</t>
  </si>
  <si>
    <t>1.0</t>
  </si>
  <si>
    <t>2.0</t>
  </si>
  <si>
    <t>2.2</t>
  </si>
  <si>
    <t>3.1</t>
  </si>
  <si>
    <t>3.2</t>
  </si>
  <si>
    <t xml:space="preserve">TOTAL </t>
  </si>
  <si>
    <t>4.1</t>
  </si>
  <si>
    <t>P. U. S/ BDI</t>
  </si>
  <si>
    <t xml:space="preserve">BDI = </t>
  </si>
  <si>
    <t>PISO</t>
  </si>
  <si>
    <t>m</t>
  </si>
  <si>
    <t>m³</t>
  </si>
  <si>
    <t>REVESTIMENTO</t>
  </si>
  <si>
    <t>EMBOÇO, PARA RECEBIMENTO DE CERÂMICA, EM ARGAMASSA TRAÇO 1:2:8, PREPARO MANUAL, APLICADO MANUALMENTE EM FACES INTERNAS DE PAREDES DE AMBIENTES COM ÁREA MENOR QUE 5M2, ESPESSURA DE 10MM, COM EXECUÇÃO DE TALISCAS</t>
  </si>
  <si>
    <t>2.1</t>
  </si>
  <si>
    <t>COBERTURA</t>
  </si>
  <si>
    <t>V = 0,20 x 0,20 x 2,80 x 12</t>
  </si>
  <si>
    <r>
      <t xml:space="preserve">V = </t>
    </r>
    <r>
      <rPr>
        <sz val="9"/>
        <rFont val="Symbol"/>
        <family val="1"/>
      </rPr>
      <t>p</t>
    </r>
    <r>
      <rPr>
        <sz val="9"/>
        <rFont val="Arial"/>
        <family val="2"/>
      </rPr>
      <t xml:space="preserve"> x 0,10² x 6 x 4,50</t>
    </r>
  </si>
  <si>
    <t>1.2</t>
  </si>
  <si>
    <t>3.3</t>
  </si>
  <si>
    <t>3.4</t>
  </si>
  <si>
    <t xml:space="preserve">Atotal = </t>
  </si>
  <si>
    <t>REVESTIMENTO CERÂMICO PARA PAREDES INTERNAS COM PLACAS TIPO GRÊS OU SEMI-GRÊS DE DIMENSÕES 10X10 CM APLICADAS EM AMBIENTES DE ÁREA MENOR QUE 5 M² A MEIA ALTURA DAS PAREDES</t>
  </si>
  <si>
    <t>SINAPI JUN/2018</t>
  </si>
  <si>
    <t>LASTRO DE CONCRETO MAGRO, APLICADO EM PISOS OU RADIERS, ESPESSURA DE 5CM.</t>
  </si>
  <si>
    <t>EMBOÇO, PARA RECEBIMENTO DE CERÂMICA, EM ARGAMASSA TRAÇO 1:2:8, PREPARO MANUAL, APLICADO MANUALMENTE EM FACES INTERNAS DE PAREDES, PARA AMBIENTE COM ÁREA ENTRE 5M2 E 10M2, ESPESSURA DE 10MM, COM EXECUÇÃO DE TALISCAS.</t>
  </si>
  <si>
    <t>COMPOSIÇÃO DE PREÇOS</t>
  </si>
  <si>
    <t>Código</t>
  </si>
  <si>
    <t>Descrição do Serviço</t>
  </si>
  <si>
    <t>Unidade</t>
  </si>
  <si>
    <t>Descrição da Composição</t>
  </si>
  <si>
    <t>Unid</t>
  </si>
  <si>
    <t>Quant</t>
  </si>
  <si>
    <t>Custo Unit.</t>
  </si>
  <si>
    <t>Custo Total</t>
  </si>
  <si>
    <t>Totais</t>
  </si>
  <si>
    <t>Equipamento</t>
  </si>
  <si>
    <t>Material</t>
  </si>
  <si>
    <t>Mão-de-Obra</t>
  </si>
  <si>
    <t>Enc. Social</t>
  </si>
  <si>
    <t>Terceiros</t>
  </si>
  <si>
    <t>Valor Total</t>
  </si>
  <si>
    <t>03226/ORSE</t>
  </si>
  <si>
    <t>Banco de concreto em alvenaria de tijolos, assento em concreto armado, sem encosto, pintado com tinta acrílica, 2 demãos</t>
  </si>
  <si>
    <t>Composição de Preço</t>
  </si>
  <si>
    <t>m3</t>
  </si>
  <si>
    <t>Concreto simples usinado fck=15mpa, bombeado, lançado e adensado em superestrura</t>
  </si>
  <si>
    <t>Forma plana para estruturas, em compensado resinado de 12mm, 02 usos, inclusive escoramento - Revisada 07.2015</t>
  </si>
  <si>
    <t>m2</t>
  </si>
  <si>
    <t>Aço CA - 50 Ø 6,3 a 12,5mm, inclusive corte, dobragem, montagem e colocacao de ferragens nas formas, para superestruturas e fundações</t>
  </si>
  <si>
    <t>kg</t>
  </si>
  <si>
    <t>Alvenaria bloco cerâmico vedação, 9x19x24cm, e=9cm, com argamassa t5 - 1:2:8 (cimento/cal/areia), junta=2cm</t>
  </si>
  <si>
    <t>Reboco ou emboço externo, de parede, com argamassa traço t5 - 1:2:8 (cimento / cal / areia), espessura 2,0 cm</t>
  </si>
  <si>
    <t>Pintura para exteriores, sobre paredes, com lixamento, aplicação de 01 demão de selador acrílico, 02 demãos de massa acrílica e 02 demãos de tinta acrílica convencional - Rev 03</t>
  </si>
  <si>
    <t>Chapisco em parede com argamassa traço t1 - 1:3 (cimento / areia) - Revisado 08/2015</t>
  </si>
  <si>
    <t>0.00</t>
  </si>
  <si>
    <t>Aterro de caixão de edificação, com fornec. de areia, adensada com água</t>
  </si>
  <si>
    <t>94342</t>
  </si>
  <si>
    <t>92263</t>
  </si>
  <si>
    <t>94963 e 92874</t>
  </si>
  <si>
    <t>92776</t>
  </si>
  <si>
    <t>87500</t>
  </si>
  <si>
    <t>87878</t>
  </si>
  <si>
    <t>87550</t>
  </si>
  <si>
    <t>96135 e 88489</t>
  </si>
  <si>
    <t>BANCO DE CONCRETO EM ALVENARIA DE TIJOLOS, ASSENTO EM CONCRETO ARMADO, SEM ENCOSTO, PINTADO COM TINTA ACRÍLICA, 2 DEMÃOS</t>
  </si>
  <si>
    <t>Código SINAPI JUN/18</t>
  </si>
  <si>
    <t>SERVIÇOS PRELIMINARES</t>
  </si>
  <si>
    <t>LIMPEZA MANUAL DO TERRENO (C/ RASPAGEM SUPERFICIAL)</t>
  </si>
  <si>
    <t>LOCACAO CONVENCIONAL DE OBRA, ATRAVÉS DE GABARITO DE TABUAS CORRIDAS PONTALETADAS A CADA 1,50M</t>
  </si>
  <si>
    <t>MOVIMENTO DE TERRA</t>
  </si>
  <si>
    <t>2.3</t>
  </si>
  <si>
    <t xml:space="preserve">ATERRO APILOADO(MANUAL) EM CAMADAS DE 20 CM </t>
  </si>
  <si>
    <t>2.3.1</t>
  </si>
  <si>
    <t>2.3.2</t>
  </si>
  <si>
    <t>FUNDAÇÕES</t>
  </si>
  <si>
    <t>ESCAVAÇÃO MANUAL DE VALA COM PROFUNDIDADE MENOR OU IGUAL A 1,30 M (para vala)</t>
  </si>
  <si>
    <t>ESCAVAÇÃO MANUAL DE VALA COM PROFUNDIDADE MENOR OU IGUAL A 1,30 M (para fundação de pilares)</t>
  </si>
  <si>
    <t>REATERRO MANUAL APILOADO COM SOQUETE</t>
  </si>
  <si>
    <t>ATERRO MANUAL DE VALAS COM AREIA PARA ATERRO</t>
  </si>
  <si>
    <t>EMBASAMENTO C/PEDRA ARGAMASSADA UTILIZANDO ARG.CIM/AREIA 1:4</t>
  </si>
  <si>
    <t>ALVENARIA DE VEDAÇÃO DE BLOCOS CERÂMICOS FURADOS NA HORIZONTAL DE 14X9X19CM (ESPESSURA 14CM, BLOCO DEITADO) DE PAREDES COM ÁREA LÍQUIDA MENOR QUE 6M² SEM VÃOS E ARGAMASSA DE ASSENTAMENTO COM PREPARO MANUAL. (alvenaria de 1 vez)</t>
  </si>
  <si>
    <t>EXECUÇÃO DE ESTRUTURAS DE CONCRETO ARMADO, PARA EDIFICAÇÃO INSTITUCIONAL TÉRREA, FCK = 25 MPA (Radier)</t>
  </si>
  <si>
    <t>CONCRETO CICLOPICO FCK=10MPA 30% PEDRA DE MAO INCLUSIVE LANCAMENTO (para fundação de pilares)</t>
  </si>
  <si>
    <t>CONCRETO ARMADO</t>
  </si>
  <si>
    <t>EXECUÇÃO DE ESTRUTURAS DE CONCRETO ARMADO, PARA EDIFICAÇÃO INSTITUCIONAL TÉRREA, FCK = 25 MPA (Pilar)</t>
  </si>
  <si>
    <t>4.2</t>
  </si>
  <si>
    <t>V = 0,60 x 0,60 x 0,80 x 18</t>
  </si>
  <si>
    <t>A = (8,22 x 7,12) / 2 x 6</t>
  </si>
  <si>
    <t>V = (8,22 x 6) x 0,30 x 0,30</t>
  </si>
  <si>
    <t>V = 49,32 x 0,30 x 0,30</t>
  </si>
  <si>
    <t>Vtotal = 4,44 + 5,18</t>
  </si>
  <si>
    <t>V = {175,58 - 49,32 x 0,10]} x 0,45</t>
  </si>
  <si>
    <t>V = 170,65 x 0,45</t>
  </si>
  <si>
    <t>V = 9,62 x 80%</t>
  </si>
  <si>
    <t>V = 76,79 - 7,70</t>
  </si>
  <si>
    <t>A = 49,32 x 0,30</t>
  </si>
  <si>
    <t>A = 49,32 x 0,20 x 0,15</t>
  </si>
  <si>
    <t>Pilares quadrados</t>
  </si>
  <si>
    <t>Pilares circulares</t>
  </si>
  <si>
    <t>Vtotal = 1,34 + 0,85</t>
  </si>
  <si>
    <t>A = (9,25 x 8,02) / 2 x 6</t>
  </si>
  <si>
    <t>A = 37,09 x 6</t>
  </si>
  <si>
    <t>V = 175,58 x 0,05</t>
  </si>
  <si>
    <t>5.0</t>
  </si>
  <si>
    <t>ELEVAÇÃO</t>
  </si>
  <si>
    <t>5.1</t>
  </si>
  <si>
    <t>ALVENARIA DE VEDAÇÃO DE BLOCOS CERÂMICOS FURADOS NA HORIZONTAL DE 9X14X19CM (ESPESSURA 9CM) DE PAREDES COM ÁREA LÍQUIDA MENOR QUE 6M² SEM VÃOS E ARGAMASSA DE ASSENTAMENTO COM PREPARO MANUAL.  (alvenaria de 1/2 vez)</t>
  </si>
  <si>
    <t>A = 2,13 x 2 x 1,00</t>
  </si>
  <si>
    <t>7.2</t>
  </si>
  <si>
    <t>CONTRAPISO EM ARGAMASSA TRAÇO 1:4 (CIMENTO E AREIA), PREPARO MANUAL, APLICADO EM ÁREAS SECAS MENORES QUE 10M2 SOBRE LAJE, ADERIDO, ESPESSURA 2CM, ACABAMENTO NÃO REFORÇADO</t>
  </si>
  <si>
    <t>7.3</t>
  </si>
  <si>
    <t xml:space="preserve">REVESTIMENTO CERÂMICO PARA PISO COM PLACAS TIPO GRÊS DE DIMENSÕES 40 X 40 CM APLICADA EM AMBIENTES DE ÁREA MENOR QUE 5 M2. </t>
  </si>
  <si>
    <t xml:space="preserve">A1 = 0,20 x 4 x 1,00 x 12 </t>
  </si>
  <si>
    <r>
      <t xml:space="preserve">A2 = 2 x </t>
    </r>
    <r>
      <rPr>
        <sz val="9"/>
        <rFont val="Symbol"/>
        <family val="1"/>
      </rPr>
      <t>p</t>
    </r>
    <r>
      <rPr>
        <sz val="10.8"/>
        <rFont val="Arial"/>
        <family val="2"/>
      </rPr>
      <t xml:space="preserve"> </t>
    </r>
    <r>
      <rPr>
        <sz val="9"/>
        <rFont val="Arial"/>
        <family val="2"/>
      </rPr>
      <t>x 0,10 x 1,00 x 6</t>
    </r>
  </si>
  <si>
    <t xml:space="preserve">A3 = 2,70 x 0,40 x 6 x 2 </t>
  </si>
  <si>
    <t>8.1</t>
  </si>
  <si>
    <t>PARA PILARES , BANCOS E MURETA</t>
  </si>
  <si>
    <t>A4 = 4,26 x 2</t>
  </si>
  <si>
    <t>9.0</t>
  </si>
  <si>
    <t>9.1</t>
  </si>
  <si>
    <t>COBOGO CERAMICO (ELEMENTO VAZADO), 9X20X20CM, ASSENTADO COM ARGAMASSA TRACO 1:4 DE CIMENTO E AREIA</t>
  </si>
  <si>
    <t>A = 0,60 x 2,00 x 6</t>
  </si>
  <si>
    <t>DIVERSOS</t>
  </si>
  <si>
    <t>LIMPEZA FINAL DA OBRA</t>
  </si>
  <si>
    <t>5.2</t>
  </si>
  <si>
    <t>6.0</t>
  </si>
  <si>
    <t>6.1</t>
  </si>
  <si>
    <t>6.2</t>
  </si>
  <si>
    <t>7.0</t>
  </si>
  <si>
    <t>7.1</t>
  </si>
  <si>
    <t>8.0</t>
  </si>
  <si>
    <t>8.1.1</t>
  </si>
  <si>
    <t>8.1.2</t>
  </si>
  <si>
    <t>L = 2,70 x 6</t>
  </si>
  <si>
    <t>9.2</t>
  </si>
  <si>
    <t xml:space="preserve">1.0 </t>
  </si>
  <si>
    <t>73948/016</t>
  </si>
  <si>
    <t>73992/001</t>
  </si>
  <si>
    <t>8.2</t>
  </si>
  <si>
    <t>COMPOSIÇÃO</t>
  </si>
  <si>
    <t>TELHAMENTO COM TELHA CERÂMICA DE ENCAIXE, TIPO ROMANA, COM MAIS DE 2 ÁGUAS, INCLUSO TRANSPORTE VERTICAL</t>
  </si>
  <si>
    <t>TRAMA DE MADEIRA COMPOSTA POR RIPAS, CAIBROS E TERÇAS PARA TELHADOS DE MAIS QUE 2 ÁGUAS PARA TELHA DE ENCAIXE DE CERÂMICA OU DE CONCRETO, INCLUSO TRANSPORTE VERTICAL.</t>
  </si>
  <si>
    <t>EXECUÇÃO DE ESTRUTURAS DE CONCRETO ARMADO, PARA EDIFICAÇÃO INSTITUCIONAL TÉRREA, FCK = 25 MPA (vigas)</t>
  </si>
  <si>
    <t>V = 49,32 x 0,20 x 0,30 + 2,70 x 6 x 0,20 x 0,30 x 2</t>
  </si>
  <si>
    <t>EXECUÇÃO DE ESTRUTURAS DE CONCRETO ARMADO, PARA EDIFICAÇÃO INSTITUCIONAL TÉRREA, FCK = 25 MPA (Pilares)</t>
  </si>
  <si>
    <t>PREFEITURA MUNICIPAL DE ITAPOROROCA</t>
  </si>
  <si>
    <t>PISO EM GRANILITE, MARMORITE OU GRANITINA ESPESSURA 8 MM, INCLUSO JUNTAS DE DILATACAO PLASTICAS</t>
  </si>
  <si>
    <t xml:space="preserve">OBRA: CONSTRUÇÃO DO PRÉDIO DA ESCOLA MUNICIPAL DE ENINO FUNDAMENTAL SANTA HELENA </t>
  </si>
  <si>
    <t>ESCOLA COM 06 SALAS DE AULA</t>
  </si>
  <si>
    <t>MEMÓRIA DE CÁLCULO DO PÁTIO CENTRAL</t>
  </si>
  <si>
    <t>PLANILHA ORÇAMENTÁRIA DO PÁTIO CENTRAL</t>
  </si>
  <si>
    <t>DISCRIMINAÇÃO DOS SERVIÇOS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</si>
</sst>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#,##0.000"/>
    <numFmt numFmtId="174" formatCode="_(* #,##0.000_);_(* \(#,##0.000\);_(* &quot;-&quot;??_);_(@_)"/>
    <numFmt numFmtId="175" formatCode="_(* #,##0.0000_);_(* \(#,##0.0000\);_(* &quot;-&quot;??_);_(@_)"/>
    <numFmt numFmtId="176" formatCode="_(* #,##0.00_);_(* \(#,##0.00\);_(* \-??_);_(@_)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mbol"/>
      <family val="1"/>
    </font>
    <font>
      <b/>
      <sz val="10"/>
      <name val="Arial"/>
      <family val="2"/>
    </font>
    <font>
      <sz val="10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62" applyFont="1" applyAlignment="1">
      <alignment/>
    </xf>
    <xf numFmtId="0" fontId="3" fillId="0" borderId="0" xfId="0" applyFont="1" applyAlignment="1">
      <alignment/>
    </xf>
    <xf numFmtId="171" fontId="3" fillId="0" borderId="0" xfId="62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62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171" fontId="4" fillId="0" borderId="10" xfId="62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1" fontId="3" fillId="0" borderId="0" xfId="62" applyFont="1" applyFill="1" applyAlignment="1">
      <alignment/>
    </xf>
    <xf numFmtId="171" fontId="4" fillId="0" borderId="10" xfId="62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71" fontId="3" fillId="0" borderId="11" xfId="62" applyFont="1" applyFill="1" applyBorder="1" applyAlignment="1">
      <alignment horizontal="center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justify"/>
    </xf>
    <xf numFmtId="0" fontId="4" fillId="0" borderId="10" xfId="0" applyFont="1" applyBorder="1" applyAlignment="1">
      <alignment horizontal="right" vertical="center"/>
    </xf>
    <xf numFmtId="171" fontId="4" fillId="0" borderId="10" xfId="62" applyFont="1" applyFill="1" applyBorder="1" applyAlignment="1">
      <alignment horizontal="right" vertical="justify"/>
    </xf>
    <xf numFmtId="0" fontId="4" fillId="0" borderId="0" xfId="0" applyFont="1" applyAlignment="1">
      <alignment horizontal="right"/>
    </xf>
    <xf numFmtId="171" fontId="4" fillId="0" borderId="0" xfId="62" applyFont="1" applyAlignment="1">
      <alignment horizontal="right"/>
    </xf>
    <xf numFmtId="171" fontId="4" fillId="0" borderId="10" xfId="62" applyFont="1" applyBorder="1" applyAlignment="1">
      <alignment horizontal="center" vertical="justify"/>
    </xf>
    <xf numFmtId="171" fontId="4" fillId="0" borderId="10" xfId="62" applyFont="1" applyBorder="1" applyAlignment="1">
      <alignment horizontal="right" vertical="justify"/>
    </xf>
    <xf numFmtId="171" fontId="3" fillId="0" borderId="0" xfId="62" applyFont="1" applyBorder="1" applyAlignment="1">
      <alignment/>
    </xf>
    <xf numFmtId="171" fontId="3" fillId="0" borderId="0" xfId="62" applyFont="1" applyAlignment="1">
      <alignment/>
    </xf>
    <xf numFmtId="171" fontId="4" fillId="0" borderId="10" xfId="62" applyFont="1" applyBorder="1" applyAlignment="1">
      <alignment horizontal="right"/>
    </xf>
    <xf numFmtId="171" fontId="3" fillId="0" borderId="0" xfId="62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171" fontId="3" fillId="0" borderId="0" xfId="62" applyFont="1" applyBorder="1" applyAlignment="1">
      <alignment/>
    </xf>
    <xf numFmtId="171" fontId="3" fillId="0" borderId="0" xfId="62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71" fontId="4" fillId="0" borderId="10" xfId="62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171" fontId="3" fillId="0" borderId="0" xfId="62" applyFont="1" applyFill="1" applyBorder="1" applyAlignment="1">
      <alignment/>
    </xf>
    <xf numFmtId="171" fontId="3" fillId="0" borderId="0" xfId="62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171" fontId="3" fillId="0" borderId="14" xfId="62" applyFont="1" applyFill="1" applyBorder="1" applyAlignment="1">
      <alignment/>
    </xf>
    <xf numFmtId="171" fontId="3" fillId="0" borderId="13" xfId="62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1" fontId="0" fillId="0" borderId="10" xfId="62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1" fontId="4" fillId="0" borderId="15" xfId="62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1" fontId="3" fillId="0" borderId="15" xfId="62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171" fontId="3" fillId="0" borderId="15" xfId="62" applyFont="1" applyFill="1" applyBorder="1" applyAlignment="1" applyProtection="1">
      <alignment wrapText="1"/>
      <protection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171" fontId="3" fillId="0" borderId="16" xfId="62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1" fontId="3" fillId="0" borderId="10" xfId="62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171" fontId="3" fillId="0" borderId="19" xfId="62" applyFont="1" applyFill="1" applyBorder="1" applyAlignment="1" applyProtection="1">
      <alignment/>
      <protection/>
    </xf>
    <xf numFmtId="171" fontId="3" fillId="0" borderId="18" xfId="62" applyFont="1" applyFill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171" fontId="3" fillId="0" borderId="10" xfId="62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171" fontId="4" fillId="0" borderId="10" xfId="62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justify"/>
    </xf>
    <xf numFmtId="171" fontId="3" fillId="0" borderId="10" xfId="62" applyFont="1" applyFill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left" vertical="justify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1" fontId="4" fillId="0" borderId="10" xfId="62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vertical="justify" wrapText="1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 vertical="justify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171" fontId="3" fillId="0" borderId="12" xfId="62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71" fontId="3" fillId="0" borderId="0" xfId="0" applyNumberFormat="1" applyFont="1" applyAlignment="1">
      <alignment horizontal="right"/>
    </xf>
    <xf numFmtId="171" fontId="4" fillId="0" borderId="15" xfId="62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10" fontId="4" fillId="0" borderId="0" xfId="62" applyNumberFormat="1" applyFont="1" applyAlignment="1">
      <alignment horizontal="left"/>
    </xf>
    <xf numFmtId="0" fontId="3" fillId="0" borderId="0" xfId="0" applyFont="1" applyAlignment="1">
      <alignment/>
    </xf>
    <xf numFmtId="171" fontId="4" fillId="0" borderId="0" xfId="62" applyFont="1" applyBorder="1" applyAlignment="1">
      <alignment horizontal="center" vertical="center"/>
    </xf>
    <xf numFmtId="171" fontId="4" fillId="0" borderId="0" xfId="62" applyFont="1" applyFill="1" applyBorder="1" applyAlignment="1">
      <alignment horizontal="center" vertical="justify"/>
    </xf>
    <xf numFmtId="171" fontId="4" fillId="0" borderId="0" xfId="62" applyFont="1" applyBorder="1" applyAlignment="1">
      <alignment horizontal="center" vertical="justify"/>
    </xf>
    <xf numFmtId="49" fontId="4" fillId="0" borderId="0" xfId="62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/>
    </xf>
    <xf numFmtId="171" fontId="4" fillId="0" borderId="10" xfId="62" applyFont="1" applyFill="1" applyBorder="1" applyAlignment="1" applyProtection="1">
      <alignment horizontal="right"/>
      <protection/>
    </xf>
    <xf numFmtId="176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176" fontId="3" fillId="0" borderId="10" xfId="0" applyNumberFormat="1" applyFont="1" applyBorder="1" applyAlignment="1">
      <alignment/>
    </xf>
    <xf numFmtId="171" fontId="3" fillId="0" borderId="10" xfId="62" applyFont="1" applyFill="1" applyBorder="1" applyAlignment="1" applyProtection="1">
      <alignment horizontal="right"/>
      <protection/>
    </xf>
    <xf numFmtId="49" fontId="4" fillId="0" borderId="10" xfId="62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justify"/>
    </xf>
    <xf numFmtId="171" fontId="3" fillId="0" borderId="10" xfId="62" applyFont="1" applyBorder="1" applyAlignment="1">
      <alignment horizontal="center"/>
    </xf>
    <xf numFmtId="176" fontId="3" fillId="0" borderId="10" xfId="62" applyNumberFormat="1" applyFont="1" applyFill="1" applyBorder="1" applyAlignment="1" applyProtection="1">
      <alignment horizontal="right"/>
      <protection/>
    </xf>
    <xf numFmtId="176" fontId="3" fillId="0" borderId="10" xfId="62" applyNumberFormat="1" applyFont="1" applyFill="1" applyBorder="1" applyAlignment="1" applyProtection="1">
      <alignment/>
      <protection/>
    </xf>
    <xf numFmtId="171" fontId="4" fillId="0" borderId="10" xfId="62" applyFont="1" applyBorder="1" applyAlignment="1">
      <alignment horizontal="center"/>
    </xf>
    <xf numFmtId="0" fontId="4" fillId="0" borderId="10" xfId="0" applyFont="1" applyBorder="1" applyAlignment="1">
      <alignment horizontal="left" vertical="justify"/>
    </xf>
    <xf numFmtId="171" fontId="3" fillId="0" borderId="10" xfId="62" applyFont="1" applyBorder="1" applyAlignment="1">
      <alignment/>
    </xf>
    <xf numFmtId="171" fontId="4" fillId="0" borderId="10" xfId="62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171" fontId="3" fillId="0" borderId="10" xfId="62" applyFont="1" applyBorder="1" applyAlignment="1">
      <alignment horizontal="left"/>
    </xf>
    <xf numFmtId="0" fontId="4" fillId="0" borderId="10" xfId="0" applyFont="1" applyFill="1" applyBorder="1" applyAlignment="1">
      <alignment horizontal="left" vertical="justify"/>
    </xf>
    <xf numFmtId="0" fontId="4" fillId="0" borderId="10" xfId="0" applyFont="1" applyBorder="1" applyAlignment="1">
      <alignment vertical="justify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BS%20PORO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LOCO%20PEDAG&#211;GICO%20TO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LOCO%20ADMINISTRATIVO%20-%20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&#225;rio\Documents\Cris\TRABALHO\PROJETOS%20LEVANTADOS\Cai&#231;ara\2011\E.M.E.F.%20M%20-%20com%204%20salas%20de%20aula%2027-12-11\QUIOS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planilha"/>
      <sheetName val="cronog"/>
      <sheetName val="composição"/>
    </sheetNames>
    <sheetDataSet>
      <sheetData sheetId="0">
        <row r="1">
          <cell r="A1" t="str">
            <v>ESTADO DA PARAIBA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 Cal"/>
      <sheetName val="planilha"/>
      <sheetName val="COMPOSIÇÃO"/>
    </sheetNames>
    <sheetDataSet>
      <sheetData sheetId="0">
        <row r="2">
          <cell r="A2" t="str">
            <v>PREFEITURA MUNICIPAL DE ITAPOROROCA</v>
          </cell>
        </row>
        <row r="8">
          <cell r="B8" t="str">
            <v>LIMPEZA MANUAL DO TERRENO (C/ RASPAGEM SUPERFICIAL)</v>
          </cell>
        </row>
        <row r="9">
          <cell r="D9" t="str">
            <v>m²</v>
          </cell>
        </row>
        <row r="21">
          <cell r="B21" t="str">
            <v>ATERRO APILOADO(MANUAL) EM CAMADAS DE 20 CM </v>
          </cell>
        </row>
        <row r="25">
          <cell r="D25" t="str">
            <v>m³</v>
          </cell>
        </row>
        <row r="27">
          <cell r="D27" t="str">
            <v>m³</v>
          </cell>
        </row>
        <row r="42">
          <cell r="D42" t="str">
            <v>m³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planilha"/>
      <sheetName val="COMPOSIÇÃO"/>
    </sheetNames>
    <sheetDataSet>
      <sheetData sheetId="0">
        <row r="49">
          <cell r="B49" t="str">
            <v>ELEVAÇÃO</v>
          </cell>
        </row>
        <row r="52">
          <cell r="D52" t="str">
            <v>m²</v>
          </cell>
        </row>
        <row r="54">
          <cell r="B54" t="str">
            <v>COBERTURA</v>
          </cell>
        </row>
        <row r="68">
          <cell r="B68" t="str">
            <v>REVESTIMENTO</v>
          </cell>
        </row>
        <row r="85">
          <cell r="D85" t="str">
            <v>m²</v>
          </cell>
        </row>
        <row r="87">
          <cell r="D87" t="str">
            <v>m²</v>
          </cell>
        </row>
        <row r="89">
          <cell r="D89" t="str">
            <v>m</v>
          </cell>
        </row>
        <row r="163">
          <cell r="B163" t="str">
            <v>SERVIÇOS DIVERSOS</v>
          </cell>
        </row>
        <row r="164">
          <cell r="B164" t="str">
            <v>LIMPEZA FINAL DA OBRA</v>
          </cell>
        </row>
        <row r="165">
          <cell r="D165" t="str">
            <v>m²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orçam"/>
      <sheetName val="Plan1"/>
    </sheetNames>
    <sheetDataSet>
      <sheetData sheetId="0">
        <row r="9">
          <cell r="B9" t="str">
            <v>SERVIÇOS PRELIMINARES</v>
          </cell>
        </row>
        <row r="13">
          <cell r="B13" t="str">
            <v>LOCACAO CONVENCIONAL DE OBRA, ATRAVÉS DE GABARITO DE TABUAS CORRIDAS PONTALETADAS A CADA 1,50M</v>
          </cell>
        </row>
        <row r="16">
          <cell r="B16" t="str">
            <v>MOVIMENTO DE TERRA</v>
          </cell>
        </row>
        <row r="31">
          <cell r="B31" t="str">
            <v>FUNDAÇÕES</v>
          </cell>
        </row>
        <row r="43">
          <cell r="B43" t="str">
            <v>CONCRETO ARMADO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zoomScale="120" zoomScaleNormal="120" zoomScalePageLayoutView="0" workbookViewId="0" topLeftCell="A1">
      <selection activeCell="I12" sqref="I12"/>
    </sheetView>
  </sheetViews>
  <sheetFormatPr defaultColWidth="9.140625" defaultRowHeight="12.75"/>
  <cols>
    <col min="1" max="1" width="6.7109375" style="37" customWidth="1"/>
    <col min="2" max="2" width="70.57421875" style="36" customWidth="1"/>
    <col min="3" max="3" width="10.140625" style="39" customWidth="1"/>
    <col min="4" max="4" width="6.7109375" style="40" customWidth="1"/>
    <col min="5" max="16384" width="8.8515625" style="36" customWidth="1"/>
  </cols>
  <sheetData>
    <row r="1" spans="1:4" ht="11.25">
      <c r="A1" s="147" t="s">
        <v>0</v>
      </c>
      <c r="B1" s="147"/>
      <c r="C1" s="147"/>
      <c r="D1" s="147"/>
    </row>
    <row r="2" spans="1:4" ht="11.25">
      <c r="A2" s="147" t="s">
        <v>158</v>
      </c>
      <c r="B2" s="147"/>
      <c r="C2" s="147"/>
      <c r="D2" s="147"/>
    </row>
    <row r="3" spans="1:4" ht="11.25">
      <c r="A3" s="147" t="s">
        <v>160</v>
      </c>
      <c r="B3" s="147"/>
      <c r="C3" s="147"/>
      <c r="D3" s="147"/>
    </row>
    <row r="4" spans="1:5" ht="11.25">
      <c r="A4" s="148" t="s">
        <v>161</v>
      </c>
      <c r="B4" s="148"/>
      <c r="C4" s="148"/>
      <c r="D4" s="148"/>
      <c r="E4" s="120"/>
    </row>
    <row r="5" spans="1:5" ht="12">
      <c r="A5" s="146" t="s">
        <v>162</v>
      </c>
      <c r="B5" s="146"/>
      <c r="C5" s="146"/>
      <c r="D5" s="146"/>
      <c r="E5" s="38"/>
    </row>
    <row r="7" spans="1:4" ht="12">
      <c r="A7" s="64" t="s">
        <v>12</v>
      </c>
      <c r="B7" s="65" t="s">
        <v>79</v>
      </c>
      <c r="C7" s="117" t="s">
        <v>1</v>
      </c>
      <c r="D7" s="67" t="s">
        <v>2</v>
      </c>
    </row>
    <row r="8" spans="1:4" ht="12">
      <c r="A8" s="68" t="s">
        <v>3</v>
      </c>
      <c r="B8" s="69" t="s">
        <v>80</v>
      </c>
      <c r="C8" s="66"/>
      <c r="D8" s="67"/>
    </row>
    <row r="9" spans="1:4" ht="11.25">
      <c r="A9" s="68"/>
      <c r="B9" s="69" t="s">
        <v>100</v>
      </c>
      <c r="C9" s="70">
        <v>175.58</v>
      </c>
      <c r="D9" s="71" t="s">
        <v>4</v>
      </c>
    </row>
    <row r="10" spans="1:8" ht="22.5">
      <c r="A10" s="68" t="s">
        <v>30</v>
      </c>
      <c r="B10" s="72" t="s">
        <v>81</v>
      </c>
      <c r="C10" s="73"/>
      <c r="D10" s="74"/>
      <c r="E10" s="75"/>
      <c r="F10" s="75"/>
      <c r="G10" s="75"/>
      <c r="H10" s="75"/>
    </row>
    <row r="11" spans="1:4" ht="11.25">
      <c r="A11" s="68"/>
      <c r="B11" s="69" t="s">
        <v>100</v>
      </c>
      <c r="C11" s="70">
        <v>175.58</v>
      </c>
      <c r="D11" s="71" t="s">
        <v>4</v>
      </c>
    </row>
    <row r="12" spans="1:4" ht="12">
      <c r="A12" s="64"/>
      <c r="B12" s="76"/>
      <c r="C12" s="70"/>
      <c r="D12" s="71"/>
    </row>
    <row r="13" spans="1:4" ht="12">
      <c r="A13" s="64" t="s">
        <v>13</v>
      </c>
      <c r="B13" s="65" t="s">
        <v>82</v>
      </c>
      <c r="C13" s="66"/>
      <c r="D13" s="67"/>
    </row>
    <row r="14" spans="1:4" ht="22.5">
      <c r="A14" s="68" t="s">
        <v>26</v>
      </c>
      <c r="B14" s="77" t="s">
        <v>88</v>
      </c>
      <c r="C14" s="70"/>
      <c r="D14" s="71"/>
    </row>
    <row r="15" spans="1:4" ht="11.25">
      <c r="A15" s="68"/>
      <c r="B15" s="77" t="s">
        <v>101</v>
      </c>
      <c r="C15" s="70"/>
      <c r="D15" s="71"/>
    </row>
    <row r="16" spans="1:4" ht="11.25">
      <c r="A16" s="68"/>
      <c r="B16" s="77" t="s">
        <v>102</v>
      </c>
      <c r="C16" s="70">
        <v>4.44</v>
      </c>
      <c r="D16" s="71" t="s">
        <v>23</v>
      </c>
    </row>
    <row r="17" spans="1:4" ht="22.5">
      <c r="A17" s="68" t="s">
        <v>14</v>
      </c>
      <c r="B17" s="77" t="s">
        <v>89</v>
      </c>
      <c r="C17" s="70"/>
      <c r="D17" s="71"/>
    </row>
    <row r="18" spans="1:4" ht="11.25">
      <c r="A18" s="68"/>
      <c r="B18" s="77" t="s">
        <v>99</v>
      </c>
      <c r="C18" s="70">
        <v>5.18</v>
      </c>
      <c r="D18" s="71" t="s">
        <v>23</v>
      </c>
    </row>
    <row r="19" spans="1:4" ht="11.25">
      <c r="A19" s="68"/>
      <c r="B19" s="77" t="s">
        <v>103</v>
      </c>
      <c r="C19" s="70">
        <f>SUM(C16:C18)</f>
        <v>9.620000000000001</v>
      </c>
      <c r="D19" s="71" t="s">
        <v>23</v>
      </c>
    </row>
    <row r="20" spans="1:4" ht="11.25">
      <c r="A20" s="68" t="s">
        <v>83</v>
      </c>
      <c r="B20" s="77" t="s">
        <v>84</v>
      </c>
      <c r="C20" s="70"/>
      <c r="D20" s="71"/>
    </row>
    <row r="21" spans="1:4" ht="11.25">
      <c r="A21" s="68"/>
      <c r="B21" s="77" t="s">
        <v>104</v>
      </c>
      <c r="C21" s="70"/>
      <c r="D21" s="71"/>
    </row>
    <row r="22" spans="1:4" ht="11.25">
      <c r="A22" s="68"/>
      <c r="B22" s="77" t="s">
        <v>105</v>
      </c>
      <c r="C22" s="70">
        <v>76.79</v>
      </c>
      <c r="D22" s="71" t="s">
        <v>23</v>
      </c>
    </row>
    <row r="23" spans="1:4" ht="11.25">
      <c r="A23" s="68" t="s">
        <v>85</v>
      </c>
      <c r="B23" s="77" t="s">
        <v>90</v>
      </c>
      <c r="C23" s="70"/>
      <c r="D23" s="71"/>
    </row>
    <row r="24" spans="1:4" ht="11.25">
      <c r="A24" s="68"/>
      <c r="B24" s="77" t="s">
        <v>106</v>
      </c>
      <c r="C24" s="70">
        <v>7.7</v>
      </c>
      <c r="D24" s="71" t="s">
        <v>23</v>
      </c>
    </row>
    <row r="25" spans="1:4" ht="11.25">
      <c r="A25" s="68" t="s">
        <v>86</v>
      </c>
      <c r="B25" s="77" t="s">
        <v>91</v>
      </c>
      <c r="C25" s="70"/>
      <c r="D25" s="71"/>
    </row>
    <row r="26" spans="1:4" ht="11.25">
      <c r="A26" s="68"/>
      <c r="B26" s="77" t="s">
        <v>107</v>
      </c>
      <c r="C26" s="70">
        <v>69.09</v>
      </c>
      <c r="D26" s="71" t="s">
        <v>23</v>
      </c>
    </row>
    <row r="27" spans="1:4" ht="11.25">
      <c r="A27" s="68"/>
      <c r="B27" s="77"/>
      <c r="C27" s="70"/>
      <c r="D27" s="71"/>
    </row>
    <row r="28" spans="1:4" s="87" customFormat="1" ht="12">
      <c r="A28" s="64" t="s">
        <v>10</v>
      </c>
      <c r="B28" s="86" t="s">
        <v>87</v>
      </c>
      <c r="C28" s="66"/>
      <c r="D28" s="67"/>
    </row>
    <row r="29" spans="1:4" ht="11.25">
      <c r="A29" s="68" t="s">
        <v>15</v>
      </c>
      <c r="B29" s="77" t="s">
        <v>92</v>
      </c>
      <c r="C29" s="70"/>
      <c r="D29" s="71"/>
    </row>
    <row r="30" spans="1:4" ht="11.25">
      <c r="A30" s="68"/>
      <c r="B30" s="77" t="s">
        <v>102</v>
      </c>
      <c r="C30" s="70">
        <v>4.44</v>
      </c>
      <c r="D30" s="71" t="s">
        <v>23</v>
      </c>
    </row>
    <row r="31" spans="1:4" ht="45">
      <c r="A31" s="68" t="s">
        <v>16</v>
      </c>
      <c r="B31" s="77" t="s">
        <v>93</v>
      </c>
      <c r="C31" s="70"/>
      <c r="D31" s="71"/>
    </row>
    <row r="32" spans="1:4" ht="11.25">
      <c r="A32" s="68"/>
      <c r="B32" s="77" t="s">
        <v>108</v>
      </c>
      <c r="C32" s="70">
        <v>14.8</v>
      </c>
      <c r="D32" s="71" t="s">
        <v>23</v>
      </c>
    </row>
    <row r="33" spans="1:4" ht="22.5">
      <c r="A33" s="68" t="s">
        <v>31</v>
      </c>
      <c r="B33" s="77" t="s">
        <v>94</v>
      </c>
      <c r="C33" s="70"/>
      <c r="D33" s="71"/>
    </row>
    <row r="34" spans="1:4" ht="11.25">
      <c r="A34" s="68"/>
      <c r="B34" s="77" t="s">
        <v>109</v>
      </c>
      <c r="C34" s="70">
        <v>1.48</v>
      </c>
      <c r="D34" s="71" t="s">
        <v>4</v>
      </c>
    </row>
    <row r="35" spans="1:4" ht="22.5">
      <c r="A35" s="68" t="s">
        <v>32</v>
      </c>
      <c r="B35" s="77" t="s">
        <v>95</v>
      </c>
      <c r="C35" s="70"/>
      <c r="D35" s="71"/>
    </row>
    <row r="36" spans="1:4" ht="11.25">
      <c r="A36" s="68"/>
      <c r="B36" s="77" t="s">
        <v>99</v>
      </c>
      <c r="C36" s="70">
        <v>5.18</v>
      </c>
      <c r="D36" s="71" t="s">
        <v>23</v>
      </c>
    </row>
    <row r="37" spans="1:4" ht="11.25">
      <c r="A37" s="68"/>
      <c r="B37" s="77"/>
      <c r="C37" s="70"/>
      <c r="D37" s="71"/>
    </row>
    <row r="38" spans="1:4" s="87" customFormat="1" ht="12">
      <c r="A38" s="64" t="s">
        <v>11</v>
      </c>
      <c r="B38" s="86" t="s">
        <v>96</v>
      </c>
      <c r="C38" s="66"/>
      <c r="D38" s="67"/>
    </row>
    <row r="39" spans="1:4" ht="22.5">
      <c r="A39" s="68" t="s">
        <v>18</v>
      </c>
      <c r="B39" s="89" t="s">
        <v>157</v>
      </c>
      <c r="C39" s="70"/>
      <c r="D39" s="71"/>
    </row>
    <row r="40" spans="1:4" ht="11.25">
      <c r="A40" s="88"/>
      <c r="B40" s="91" t="s">
        <v>110</v>
      </c>
      <c r="C40" s="92"/>
      <c r="D40" s="81"/>
    </row>
    <row r="41" spans="1:4" ht="11.25">
      <c r="A41" s="88"/>
      <c r="B41" s="91" t="s">
        <v>28</v>
      </c>
      <c r="C41" s="95">
        <v>1.34</v>
      </c>
      <c r="D41" s="95" t="s">
        <v>23</v>
      </c>
    </row>
    <row r="42" spans="1:4" ht="11.25">
      <c r="A42" s="88"/>
      <c r="B42" s="91" t="s">
        <v>111</v>
      </c>
      <c r="C42" s="95"/>
      <c r="D42" s="95"/>
    </row>
    <row r="43" spans="1:4" ht="12">
      <c r="A43" s="88"/>
      <c r="B43" s="91" t="s">
        <v>29</v>
      </c>
      <c r="C43" s="95">
        <v>0.85</v>
      </c>
      <c r="D43" s="95" t="s">
        <v>23</v>
      </c>
    </row>
    <row r="44" spans="1:4" ht="11.25">
      <c r="A44" s="68"/>
      <c r="B44" s="90" t="s">
        <v>112</v>
      </c>
      <c r="C44" s="93">
        <f>SUM(C41:C43)</f>
        <v>2.19</v>
      </c>
      <c r="D44" s="94" t="s">
        <v>23</v>
      </c>
    </row>
    <row r="45" spans="1:4" ht="22.5">
      <c r="A45" s="68" t="s">
        <v>98</v>
      </c>
      <c r="B45" s="77" t="s">
        <v>155</v>
      </c>
      <c r="C45" s="70"/>
      <c r="D45" s="71"/>
    </row>
    <row r="46" spans="1:4" ht="11.25">
      <c r="A46" s="78"/>
      <c r="B46" s="89" t="s">
        <v>156</v>
      </c>
      <c r="C46" s="80">
        <v>4.9</v>
      </c>
      <c r="D46" s="81" t="s">
        <v>23</v>
      </c>
    </row>
    <row r="47" spans="1:4" ht="11.25">
      <c r="A47" s="82"/>
      <c r="B47" s="103"/>
      <c r="C47" s="84"/>
      <c r="D47" s="85"/>
    </row>
    <row r="48" spans="1:4" s="87" customFormat="1" ht="12">
      <c r="A48" s="14" t="s">
        <v>116</v>
      </c>
      <c r="B48" s="104" t="s">
        <v>117</v>
      </c>
      <c r="C48" s="105"/>
      <c r="D48" s="106"/>
    </row>
    <row r="49" spans="1:4" ht="45">
      <c r="A49" s="82" t="s">
        <v>118</v>
      </c>
      <c r="B49" s="103" t="s">
        <v>119</v>
      </c>
      <c r="C49" s="84"/>
      <c r="D49" s="85"/>
    </row>
    <row r="50" spans="1:4" ht="11.25">
      <c r="A50" s="82"/>
      <c r="B50" s="103" t="s">
        <v>120</v>
      </c>
      <c r="C50" s="84">
        <v>4.26</v>
      </c>
      <c r="D50" s="85" t="s">
        <v>4</v>
      </c>
    </row>
    <row r="51" spans="1:4" ht="22.5">
      <c r="A51" s="82" t="s">
        <v>137</v>
      </c>
      <c r="B51" s="103" t="s">
        <v>133</v>
      </c>
      <c r="C51" s="84"/>
      <c r="D51" s="85"/>
    </row>
    <row r="52" spans="1:4" ht="11.25">
      <c r="A52" s="82"/>
      <c r="B52" s="103" t="s">
        <v>134</v>
      </c>
      <c r="C52" s="84">
        <v>7.2</v>
      </c>
      <c r="D52" s="85" t="s">
        <v>4</v>
      </c>
    </row>
    <row r="53" spans="1:4" ht="11.25">
      <c r="A53" s="82"/>
      <c r="B53" s="103"/>
      <c r="C53" s="84"/>
      <c r="D53" s="85"/>
    </row>
    <row r="54" spans="1:5" s="46" customFormat="1" ht="12.75" customHeight="1">
      <c r="A54" s="41" t="s">
        <v>138</v>
      </c>
      <c r="B54" s="96" t="s">
        <v>27</v>
      </c>
      <c r="C54" s="97"/>
      <c r="D54" s="42"/>
      <c r="E54" s="45"/>
    </row>
    <row r="55" spans="1:5" s="43" customFormat="1" ht="36.75" customHeight="1">
      <c r="A55" s="98" t="s">
        <v>139</v>
      </c>
      <c r="B55" s="107" t="s">
        <v>154</v>
      </c>
      <c r="C55" s="100"/>
      <c r="D55" s="95"/>
      <c r="E55" s="44"/>
    </row>
    <row r="56" spans="1:5" s="43" customFormat="1" ht="11.25">
      <c r="A56" s="98"/>
      <c r="B56" s="99" t="s">
        <v>113</v>
      </c>
      <c r="C56" s="100"/>
      <c r="D56" s="95"/>
      <c r="E56" s="44"/>
    </row>
    <row r="57" spans="1:5" s="43" customFormat="1" ht="11.25">
      <c r="A57" s="98"/>
      <c r="B57" s="99" t="s">
        <v>114</v>
      </c>
      <c r="C57" s="100">
        <v>222.56</v>
      </c>
      <c r="D57" s="95" t="s">
        <v>4</v>
      </c>
      <c r="E57" s="44"/>
    </row>
    <row r="58" spans="1:5" s="43" customFormat="1" ht="22.5">
      <c r="A58" s="98" t="s">
        <v>140</v>
      </c>
      <c r="B58" s="99" t="s">
        <v>153</v>
      </c>
      <c r="C58" s="100"/>
      <c r="D58" s="95"/>
      <c r="E58" s="44"/>
    </row>
    <row r="59" spans="1:5" s="43" customFormat="1" ht="11.25">
      <c r="A59" s="98"/>
      <c r="B59" s="99" t="s">
        <v>113</v>
      </c>
      <c r="C59" s="100"/>
      <c r="D59" s="95"/>
      <c r="E59" s="44"/>
    </row>
    <row r="60" spans="1:5" s="43" customFormat="1" ht="11.25">
      <c r="A60" s="98"/>
      <c r="B60" s="99" t="s">
        <v>114</v>
      </c>
      <c r="C60" s="100">
        <v>222.56</v>
      </c>
      <c r="D60" s="95" t="s">
        <v>4</v>
      </c>
      <c r="E60" s="44"/>
    </row>
    <row r="61" spans="1:5" s="43" customFormat="1" ht="11.25">
      <c r="A61" s="98"/>
      <c r="B61" s="99"/>
      <c r="C61" s="100"/>
      <c r="D61" s="95"/>
      <c r="E61" s="44"/>
    </row>
    <row r="62" spans="1:5" s="43" customFormat="1" ht="12.75" customHeight="1">
      <c r="A62" s="41" t="s">
        <v>141</v>
      </c>
      <c r="B62" s="96" t="s">
        <v>21</v>
      </c>
      <c r="C62" s="100"/>
      <c r="D62" s="95"/>
      <c r="E62" s="44"/>
    </row>
    <row r="63" spans="1:5" s="43" customFormat="1" ht="22.5">
      <c r="A63" s="98" t="s">
        <v>142</v>
      </c>
      <c r="B63" s="107" t="s">
        <v>36</v>
      </c>
      <c r="C63" s="100"/>
      <c r="D63" s="95"/>
      <c r="E63" s="44"/>
    </row>
    <row r="64" spans="1:5" s="43" customFormat="1" ht="12.75" customHeight="1">
      <c r="A64" s="98"/>
      <c r="B64" s="91" t="s">
        <v>115</v>
      </c>
      <c r="C64" s="100">
        <v>8.78</v>
      </c>
      <c r="D64" s="95" t="s">
        <v>23</v>
      </c>
      <c r="E64" s="44"/>
    </row>
    <row r="65" spans="1:5" s="43" customFormat="1" ht="33.75">
      <c r="A65" s="98" t="s">
        <v>121</v>
      </c>
      <c r="B65" s="99" t="s">
        <v>122</v>
      </c>
      <c r="C65" s="100"/>
      <c r="D65" s="95"/>
      <c r="E65" s="44"/>
    </row>
    <row r="66" spans="1:4" ht="11.25">
      <c r="A66" s="68"/>
      <c r="B66" s="69" t="s">
        <v>100</v>
      </c>
      <c r="C66" s="70">
        <v>175.58</v>
      </c>
      <c r="D66" s="71" t="s">
        <v>4</v>
      </c>
    </row>
    <row r="67" spans="1:5" s="43" customFormat="1" ht="22.5">
      <c r="A67" s="98" t="s">
        <v>123</v>
      </c>
      <c r="B67" s="99" t="s">
        <v>124</v>
      </c>
      <c r="C67" s="100"/>
      <c r="D67" s="95"/>
      <c r="E67" s="44"/>
    </row>
    <row r="68" spans="1:4" ht="11.25">
      <c r="A68" s="68"/>
      <c r="B68" s="69" t="s">
        <v>100</v>
      </c>
      <c r="C68" s="70">
        <v>175.58</v>
      </c>
      <c r="D68" s="71" t="s">
        <v>4</v>
      </c>
    </row>
    <row r="69" spans="1:5" s="43" customFormat="1" ht="12.75" customHeight="1">
      <c r="A69" s="98"/>
      <c r="B69" s="99"/>
      <c r="C69" s="100"/>
      <c r="D69" s="95"/>
      <c r="E69" s="44"/>
    </row>
    <row r="70" spans="1:5" s="43" customFormat="1" ht="12.75" customHeight="1">
      <c r="A70" s="41" t="s">
        <v>143</v>
      </c>
      <c r="B70" s="96" t="s">
        <v>24</v>
      </c>
      <c r="C70" s="100"/>
      <c r="D70" s="95"/>
      <c r="E70" s="44"/>
    </row>
    <row r="71" spans="1:5" s="43" customFormat="1" ht="12.75" customHeight="1">
      <c r="A71" s="41" t="s">
        <v>128</v>
      </c>
      <c r="B71" s="96" t="s">
        <v>129</v>
      </c>
      <c r="C71" s="100"/>
      <c r="D71" s="95"/>
      <c r="E71" s="44"/>
    </row>
    <row r="72" spans="1:5" s="43" customFormat="1" ht="45">
      <c r="A72" s="98" t="s">
        <v>144</v>
      </c>
      <c r="B72" s="101" t="s">
        <v>25</v>
      </c>
      <c r="C72" s="100"/>
      <c r="D72" s="95"/>
      <c r="E72" s="44"/>
    </row>
    <row r="73" spans="1:5" s="43" customFormat="1" ht="12.75" customHeight="1">
      <c r="A73" s="98"/>
      <c r="B73" s="91" t="s">
        <v>125</v>
      </c>
      <c r="C73" s="100">
        <v>9.6</v>
      </c>
      <c r="D73" s="95" t="s">
        <v>4</v>
      </c>
      <c r="E73" s="44"/>
    </row>
    <row r="74" spans="1:5" s="43" customFormat="1" ht="12.75" customHeight="1">
      <c r="A74" s="98"/>
      <c r="B74" s="91" t="s">
        <v>126</v>
      </c>
      <c r="C74" s="100">
        <v>3.77</v>
      </c>
      <c r="D74" s="95" t="s">
        <v>4</v>
      </c>
      <c r="E74" s="44"/>
    </row>
    <row r="75" spans="1:5" s="43" customFormat="1" ht="12.75" customHeight="1">
      <c r="A75" s="98"/>
      <c r="B75" s="91" t="s">
        <v>127</v>
      </c>
      <c r="C75" s="100">
        <v>12.96</v>
      </c>
      <c r="D75" s="95" t="s">
        <v>4</v>
      </c>
      <c r="E75" s="44"/>
    </row>
    <row r="76" spans="1:5" s="43" customFormat="1" ht="12.75" customHeight="1">
      <c r="A76" s="98"/>
      <c r="B76" s="91" t="s">
        <v>130</v>
      </c>
      <c r="C76" s="100">
        <v>8.52</v>
      </c>
      <c r="D76" s="95" t="s">
        <v>4</v>
      </c>
      <c r="E76" s="44"/>
    </row>
    <row r="77" spans="1:5" s="43" customFormat="1" ht="12.75" customHeight="1">
      <c r="A77" s="98"/>
      <c r="B77" s="91" t="s">
        <v>33</v>
      </c>
      <c r="C77" s="100">
        <f>SUM(C73:C76)</f>
        <v>34.849999999999994</v>
      </c>
      <c r="D77" s="95" t="s">
        <v>4</v>
      </c>
      <c r="E77" s="44"/>
    </row>
    <row r="78" spans="1:5" s="43" customFormat="1" ht="33.75">
      <c r="A78" s="98" t="s">
        <v>145</v>
      </c>
      <c r="B78" s="102" t="s">
        <v>34</v>
      </c>
      <c r="C78" s="100"/>
      <c r="D78" s="95"/>
      <c r="E78" s="44"/>
    </row>
    <row r="79" spans="1:5" s="43" customFormat="1" ht="12.75" customHeight="1">
      <c r="A79" s="98"/>
      <c r="B79" s="91" t="s">
        <v>33</v>
      </c>
      <c r="C79" s="100">
        <f>SUM(C77:C78)</f>
        <v>34.849999999999994</v>
      </c>
      <c r="D79" s="95" t="s">
        <v>4</v>
      </c>
      <c r="E79" s="44"/>
    </row>
    <row r="80" spans="1:4" ht="11.25">
      <c r="A80" s="78"/>
      <c r="B80" s="79"/>
      <c r="C80" s="80"/>
      <c r="D80" s="81"/>
    </row>
    <row r="81" spans="1:4" s="87" customFormat="1" ht="12">
      <c r="A81" s="64" t="s">
        <v>131</v>
      </c>
      <c r="B81" s="108" t="s">
        <v>135</v>
      </c>
      <c r="C81" s="66"/>
      <c r="D81" s="67"/>
    </row>
    <row r="82" spans="1:4" s="87" customFormat="1" ht="22.5">
      <c r="A82" s="68" t="s">
        <v>132</v>
      </c>
      <c r="B82" s="109" t="s">
        <v>77</v>
      </c>
      <c r="C82" s="66"/>
      <c r="D82" s="67"/>
    </row>
    <row r="83" spans="1:5" s="43" customFormat="1" ht="11.25">
      <c r="A83" s="110"/>
      <c r="B83" s="111" t="s">
        <v>146</v>
      </c>
      <c r="C83" s="112">
        <v>16.2</v>
      </c>
      <c r="D83" s="23" t="s">
        <v>22</v>
      </c>
      <c r="E83" s="44"/>
    </row>
    <row r="84" spans="1:8" ht="11.25">
      <c r="A84" s="68" t="s">
        <v>147</v>
      </c>
      <c r="B84" s="72" t="s">
        <v>136</v>
      </c>
      <c r="C84" s="72"/>
      <c r="D84" s="72"/>
      <c r="E84" s="75"/>
      <c r="F84" s="75"/>
      <c r="G84" s="75"/>
      <c r="H84" s="75"/>
    </row>
    <row r="85" spans="1:4" ht="11.25">
      <c r="A85" s="68"/>
      <c r="B85" s="69" t="s">
        <v>100</v>
      </c>
      <c r="C85" s="70">
        <v>175.58</v>
      </c>
      <c r="D85" s="71" t="s">
        <v>4</v>
      </c>
    </row>
    <row r="86" spans="1:4" ht="11.25">
      <c r="A86" s="82"/>
      <c r="B86" s="83"/>
      <c r="C86" s="84"/>
      <c r="D86" s="85"/>
    </row>
    <row r="115" spans="1:5" s="43" customFormat="1" ht="12.75" customHeight="1">
      <c r="A115" s="50"/>
      <c r="B115" s="53"/>
      <c r="C115" s="51"/>
      <c r="D115" s="52"/>
      <c r="E115" s="44"/>
    </row>
    <row r="116" spans="1:4" s="43" customFormat="1" ht="11.25">
      <c r="A116" s="47"/>
      <c r="C116" s="48"/>
      <c r="D116" s="49"/>
    </row>
  </sheetData>
  <sheetProtection/>
  <mergeCells count="5">
    <mergeCell ref="A5:D5"/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5">
      <selection activeCell="B42" sqref="B42"/>
    </sheetView>
  </sheetViews>
  <sheetFormatPr defaultColWidth="11.57421875" defaultRowHeight="12.75"/>
  <cols>
    <col min="1" max="1" width="5.421875" style="21" customWidth="1"/>
    <col min="2" max="2" width="66.140625" style="3" customWidth="1"/>
    <col min="3" max="3" width="8.28125" style="33" bestFit="1" customWidth="1"/>
    <col min="4" max="4" width="5.57421875" style="11" bestFit="1" customWidth="1"/>
    <col min="5" max="6" width="10.7109375" style="18" customWidth="1"/>
    <col min="7" max="7" width="10.7109375" style="4" customWidth="1"/>
    <col min="8" max="8" width="12.140625" style="115" customWidth="1"/>
    <col min="9" max="9" width="13.421875" style="3" customWidth="1"/>
    <col min="10" max="10" width="12.57421875" style="3" customWidth="1"/>
    <col min="11" max="11" width="12.7109375" style="3" customWidth="1"/>
    <col min="12" max="12" width="12.57421875" style="3" customWidth="1"/>
    <col min="13" max="13" width="13.140625" style="3" customWidth="1"/>
    <col min="14" max="14" width="8.8515625" style="3" customWidth="1"/>
    <col min="15" max="16384" width="11.57421875" style="3" customWidth="1"/>
  </cols>
  <sheetData>
    <row r="1" spans="1:8" s="1" customFormat="1" ht="12.75">
      <c r="A1" s="149" t="s">
        <v>0</v>
      </c>
      <c r="B1" s="149"/>
      <c r="C1" s="149"/>
      <c r="D1" s="149"/>
      <c r="E1" s="16"/>
      <c r="F1" s="16"/>
      <c r="G1" s="2"/>
      <c r="H1" s="113"/>
    </row>
    <row r="2" spans="1:8" s="1" customFormat="1" ht="12.75">
      <c r="A2" s="149" t="str">
        <f>'mem calc'!A2:D2</f>
        <v>PREFEITURA MUNICIPAL DE ITAPOROROCA</v>
      </c>
      <c r="B2" s="149"/>
      <c r="C2" s="149"/>
      <c r="D2" s="149"/>
      <c r="E2" s="16"/>
      <c r="F2" s="16"/>
      <c r="G2" s="2"/>
      <c r="H2" s="113"/>
    </row>
    <row r="3" spans="1:8" s="1" customFormat="1" ht="13.5">
      <c r="A3" s="8" t="str">
        <f>'mem calc'!A3:D3</f>
        <v>OBRA: CONSTRUÇÃO DO PRÉDIO DA ESCOLA MUNICIPAL DE ENINO FUNDAMENTAL SANTA HELENA </v>
      </c>
      <c r="B3" s="7"/>
      <c r="C3" s="7"/>
      <c r="D3" s="10"/>
      <c r="E3" s="17"/>
      <c r="F3" s="17"/>
      <c r="G3" s="2"/>
      <c r="H3" s="113"/>
    </row>
    <row r="4" spans="1:8" s="1" customFormat="1" ht="13.5">
      <c r="A4" s="149" t="str">
        <f>'mem calc'!A4:D4</f>
        <v>ESCOLA COM 06 SALAS DE AULA</v>
      </c>
      <c r="B4" s="149"/>
      <c r="C4" s="149"/>
      <c r="D4" s="149"/>
      <c r="E4" s="17"/>
      <c r="F4" s="17"/>
      <c r="G4" s="2"/>
      <c r="H4" s="113"/>
    </row>
    <row r="5" spans="1:8" s="1" customFormat="1" ht="12.75">
      <c r="A5" s="10"/>
      <c r="C5" s="9"/>
      <c r="D5" s="10"/>
      <c r="E5" s="16"/>
      <c r="F5" s="16"/>
      <c r="G5" s="2"/>
      <c r="H5" s="113"/>
    </row>
    <row r="6" spans="1:8" s="1" customFormat="1" ht="15" customHeight="1">
      <c r="A6" s="150" t="s">
        <v>163</v>
      </c>
      <c r="B6" s="150"/>
      <c r="C6" s="150"/>
      <c r="D6" s="150"/>
      <c r="E6" s="150"/>
      <c r="F6" s="150"/>
      <c r="G6" s="150"/>
      <c r="H6" s="150"/>
    </row>
    <row r="7" spans="7:8" ht="12">
      <c r="G7" s="29" t="s">
        <v>20</v>
      </c>
      <c r="H7" s="119">
        <v>0.25</v>
      </c>
    </row>
    <row r="8" spans="1:8" ht="24">
      <c r="A8" s="14" t="s">
        <v>5</v>
      </c>
      <c r="B8" s="14" t="s">
        <v>164</v>
      </c>
      <c r="C8" s="15" t="s">
        <v>6</v>
      </c>
      <c r="D8" s="14" t="s">
        <v>7</v>
      </c>
      <c r="E8" s="19" t="s">
        <v>19</v>
      </c>
      <c r="F8" s="19" t="s">
        <v>8</v>
      </c>
      <c r="G8" s="30" t="s">
        <v>9</v>
      </c>
      <c r="H8" s="132" t="s">
        <v>35</v>
      </c>
    </row>
    <row r="9" spans="1:8" ht="7.5" customHeight="1">
      <c r="A9" s="118"/>
      <c r="B9" s="118"/>
      <c r="C9" s="121"/>
      <c r="D9" s="118"/>
      <c r="E9" s="122"/>
      <c r="F9" s="122"/>
      <c r="G9" s="123"/>
      <c r="H9" s="124"/>
    </row>
    <row r="10" spans="1:8" ht="12">
      <c r="A10" s="13" t="s">
        <v>148</v>
      </c>
      <c r="B10" s="104" t="str">
        <f>'[4]mem calc'!B9</f>
        <v>SERVIÇOS PRELIMINARES</v>
      </c>
      <c r="C10" s="125"/>
      <c r="D10" s="106"/>
      <c r="E10" s="126"/>
      <c r="F10" s="84"/>
      <c r="G10" s="127">
        <f>SUM(G11:G12)</f>
        <v>2424.76</v>
      </c>
      <c r="H10" s="128"/>
    </row>
    <row r="11" spans="1:8" ht="11.25">
      <c r="A11" s="129" t="s">
        <v>3</v>
      </c>
      <c r="B11" s="103" t="str">
        <f>'[2]Mem Cal'!B8</f>
        <v>LIMPEZA MANUAL DO TERRENO (C/ RASPAGEM SUPERFICIAL)</v>
      </c>
      <c r="C11" s="130">
        <f>'mem calc'!C9</f>
        <v>175.58</v>
      </c>
      <c r="D11" s="85" t="str">
        <f>'[2]Mem Cal'!D9</f>
        <v>m²</v>
      </c>
      <c r="E11" s="131">
        <v>2.93</v>
      </c>
      <c r="F11" s="84">
        <f>ROUND(E11*(1+$H$7),2)</f>
        <v>3.66</v>
      </c>
      <c r="G11" s="84">
        <f>ROUND(C11*F11,2)</f>
        <v>642.62</v>
      </c>
      <c r="H11" s="85" t="s">
        <v>149</v>
      </c>
    </row>
    <row r="12" spans="1:8" ht="24" customHeight="1">
      <c r="A12" s="129" t="s">
        <v>30</v>
      </c>
      <c r="B12" s="103" t="str">
        <f>'[4]mem calc'!B13</f>
        <v>LOCACAO CONVENCIONAL DE OBRA, ATRAVÉS DE GABARITO DE TABUAS CORRIDAS PONTALETADAS A CADA 1,50M</v>
      </c>
      <c r="C12" s="84">
        <f>'mem calc'!C11</f>
        <v>175.58</v>
      </c>
      <c r="D12" s="85" t="s">
        <v>4</v>
      </c>
      <c r="E12" s="131">
        <v>8.12</v>
      </c>
      <c r="F12" s="84">
        <f>ROUND(E12*(1+$H$7),2)</f>
        <v>10.15</v>
      </c>
      <c r="G12" s="84">
        <f>ROUND(C12*F12,2)</f>
        <v>1782.14</v>
      </c>
      <c r="H12" s="85" t="s">
        <v>150</v>
      </c>
    </row>
    <row r="13" spans="1:8" ht="7.5" customHeight="1">
      <c r="A13" s="14"/>
      <c r="B13" s="14"/>
      <c r="C13" s="15"/>
      <c r="D13" s="14"/>
      <c r="E13" s="19"/>
      <c r="F13" s="19"/>
      <c r="G13" s="30"/>
      <c r="H13" s="132"/>
    </row>
    <row r="14" spans="1:8" ht="12">
      <c r="A14" s="13" t="s">
        <v>13</v>
      </c>
      <c r="B14" s="104" t="str">
        <f>'[4]mem calc'!B16</f>
        <v>MOVIMENTO DE TERRA</v>
      </c>
      <c r="C14" s="105"/>
      <c r="D14" s="106"/>
      <c r="E14" s="126"/>
      <c r="F14" s="84"/>
      <c r="G14" s="127">
        <f>SUM(G15:G19)</f>
        <v>7459.94</v>
      </c>
      <c r="H14" s="106"/>
    </row>
    <row r="15" spans="1:8" ht="22.5">
      <c r="A15" s="129" t="s">
        <v>26</v>
      </c>
      <c r="B15" s="103" t="s">
        <v>88</v>
      </c>
      <c r="C15" s="84">
        <f>'mem calc'!C16</f>
        <v>4.44</v>
      </c>
      <c r="D15" s="85" t="s">
        <v>23</v>
      </c>
      <c r="E15" s="131">
        <v>46.84</v>
      </c>
      <c r="F15" s="84">
        <f>ROUND(E15*(1+$H$7),2)</f>
        <v>58.55</v>
      </c>
      <c r="G15" s="84">
        <f>ROUND(C15*F15,2)</f>
        <v>259.96</v>
      </c>
      <c r="H15" s="85">
        <v>93358</v>
      </c>
    </row>
    <row r="16" spans="1:8" ht="22.5">
      <c r="A16" s="129" t="s">
        <v>14</v>
      </c>
      <c r="B16" s="103" t="s">
        <v>89</v>
      </c>
      <c r="C16" s="84">
        <f>'mem calc'!C18</f>
        <v>5.18</v>
      </c>
      <c r="D16" s="85" t="s">
        <v>23</v>
      </c>
      <c r="E16" s="131">
        <v>46.84</v>
      </c>
      <c r="F16" s="84">
        <f>ROUND(E16*(1+$H$7),2)</f>
        <v>58.55</v>
      </c>
      <c r="G16" s="84">
        <f>ROUND(C16*F16,2)</f>
        <v>303.29</v>
      </c>
      <c r="H16" s="85">
        <v>93358</v>
      </c>
    </row>
    <row r="17" spans="1:8" ht="11.25">
      <c r="A17" s="129" t="s">
        <v>83</v>
      </c>
      <c r="B17" s="103" t="str">
        <f>'[2]Mem Cal'!B21</f>
        <v>ATERRO APILOADO(MANUAL) EM CAMADAS DE 20 CM </v>
      </c>
      <c r="C17" s="84"/>
      <c r="D17" s="85"/>
      <c r="E17" s="131"/>
      <c r="F17" s="84"/>
      <c r="G17" s="84"/>
      <c r="H17" s="85"/>
    </row>
    <row r="18" spans="1:8" ht="11.25">
      <c r="A18" s="129" t="s">
        <v>85</v>
      </c>
      <c r="B18" s="103" t="s">
        <v>90</v>
      </c>
      <c r="C18" s="84">
        <f>'mem calc'!C24</f>
        <v>7.7</v>
      </c>
      <c r="D18" s="85" t="str">
        <f>'[2]Mem Cal'!D25</f>
        <v>m³</v>
      </c>
      <c r="E18" s="131">
        <v>28.15</v>
      </c>
      <c r="F18" s="84">
        <f>ROUND(E18*(1+$H$7),2)</f>
        <v>35.19</v>
      </c>
      <c r="G18" s="84">
        <f>ROUND(C18*F18,2)</f>
        <v>270.96</v>
      </c>
      <c r="H18" s="85">
        <v>96995</v>
      </c>
    </row>
    <row r="19" spans="1:8" ht="11.25">
      <c r="A19" s="129" t="s">
        <v>86</v>
      </c>
      <c r="B19" s="103" t="s">
        <v>91</v>
      </c>
      <c r="C19" s="84">
        <f>'mem calc'!C26</f>
        <v>69.09</v>
      </c>
      <c r="D19" s="85" t="str">
        <f>'[2]Mem Cal'!D27</f>
        <v>m³</v>
      </c>
      <c r="E19" s="131">
        <v>76.72</v>
      </c>
      <c r="F19" s="84">
        <f>ROUND(E19*(1+$H$7),2)</f>
        <v>95.9</v>
      </c>
      <c r="G19" s="84">
        <f>ROUND(C19*F19,2)</f>
        <v>6625.73</v>
      </c>
      <c r="H19" s="85">
        <v>94342</v>
      </c>
    </row>
    <row r="20" spans="1:8" ht="7.5" customHeight="1">
      <c r="A20" s="14"/>
      <c r="B20" s="14"/>
      <c r="C20" s="15"/>
      <c r="D20" s="14"/>
      <c r="E20" s="19"/>
      <c r="F20" s="19"/>
      <c r="G20" s="30"/>
      <c r="H20" s="132"/>
    </row>
    <row r="21" spans="1:8" ht="12">
      <c r="A21" s="13" t="s">
        <v>10</v>
      </c>
      <c r="B21" s="104" t="str">
        <f>'[4]mem calc'!B31</f>
        <v>FUNDAÇÕES</v>
      </c>
      <c r="C21" s="105"/>
      <c r="D21" s="106"/>
      <c r="E21" s="126"/>
      <c r="F21" s="84"/>
      <c r="G21" s="105">
        <f>SUM(G22:G25)</f>
        <v>8414.96</v>
      </c>
      <c r="H21" s="106"/>
    </row>
    <row r="22" spans="1:8" ht="11.25">
      <c r="A22" s="129" t="s">
        <v>15</v>
      </c>
      <c r="B22" s="103" t="s">
        <v>92</v>
      </c>
      <c r="C22" s="84">
        <f>'mem calc'!C30</f>
        <v>4.44</v>
      </c>
      <c r="D22" s="85" t="s">
        <v>23</v>
      </c>
      <c r="E22" s="131">
        <v>297.35</v>
      </c>
      <c r="F22" s="84">
        <f>ROUND(E22*(1+$H$7),2)</f>
        <v>371.69</v>
      </c>
      <c r="G22" s="84">
        <f>ROUND(C22*F22,2)</f>
        <v>1650.3</v>
      </c>
      <c r="H22" s="85">
        <v>6122</v>
      </c>
    </row>
    <row r="23" spans="1:8" ht="48" customHeight="1">
      <c r="A23" s="129" t="s">
        <v>16</v>
      </c>
      <c r="B23" s="103" t="s">
        <v>93</v>
      </c>
      <c r="C23" s="84">
        <f>'mem calc'!C32</f>
        <v>14.8</v>
      </c>
      <c r="D23" s="85" t="s">
        <v>4</v>
      </c>
      <c r="E23" s="131">
        <v>86.06</v>
      </c>
      <c r="F23" s="84">
        <f>ROUND(E23*(1+$H$7),2)</f>
        <v>107.58</v>
      </c>
      <c r="G23" s="84">
        <f>ROUND(C23*F23,2)</f>
        <v>1592.18</v>
      </c>
      <c r="H23" s="85">
        <v>87502</v>
      </c>
    </row>
    <row r="24" spans="1:8" ht="22.5">
      <c r="A24" s="129" t="s">
        <v>31</v>
      </c>
      <c r="B24" s="103" t="s">
        <v>94</v>
      </c>
      <c r="C24" s="84">
        <f>'mem calc'!C34</f>
        <v>1.48</v>
      </c>
      <c r="D24" s="85" t="s">
        <v>23</v>
      </c>
      <c r="E24" s="131">
        <v>1760.89</v>
      </c>
      <c r="F24" s="84">
        <f>ROUND(E24*(1+$H$7),2)</f>
        <v>2201.11</v>
      </c>
      <c r="G24" s="84">
        <f>ROUND(C24*F24,2)</f>
        <v>3257.64</v>
      </c>
      <c r="H24" s="85">
        <v>95957</v>
      </c>
    </row>
    <row r="25" spans="1:8" ht="22.5">
      <c r="A25" s="129" t="s">
        <v>32</v>
      </c>
      <c r="B25" s="103" t="s">
        <v>95</v>
      </c>
      <c r="C25" s="84">
        <f>'mem calc'!C36</f>
        <v>5.18</v>
      </c>
      <c r="D25" s="85" t="s">
        <v>23</v>
      </c>
      <c r="E25" s="131">
        <v>295.73</v>
      </c>
      <c r="F25" s="84">
        <f>ROUND(E25*(1+$H$7),2)</f>
        <v>369.66</v>
      </c>
      <c r="G25" s="84">
        <f>ROUND(C25*F25,2)</f>
        <v>1914.84</v>
      </c>
      <c r="H25" s="85">
        <v>73361</v>
      </c>
    </row>
    <row r="26" spans="1:8" ht="7.5" customHeight="1">
      <c r="A26" s="14"/>
      <c r="B26" s="14"/>
      <c r="C26" s="15"/>
      <c r="D26" s="14"/>
      <c r="E26" s="19"/>
      <c r="F26" s="19"/>
      <c r="G26" s="30"/>
      <c r="H26" s="132"/>
    </row>
    <row r="27" spans="1:8" ht="12">
      <c r="A27" s="13" t="s">
        <v>11</v>
      </c>
      <c r="B27" s="104" t="str">
        <f>'[4]mem calc'!B43</f>
        <v>CONCRETO ARMADO</v>
      </c>
      <c r="C27" s="105"/>
      <c r="D27" s="106"/>
      <c r="E27" s="126"/>
      <c r="F27" s="84"/>
      <c r="G27" s="105">
        <f>SUM(G28:G29)</f>
        <v>18445.300000000003</v>
      </c>
      <c r="H27" s="106"/>
    </row>
    <row r="28" spans="1:8" ht="22.5">
      <c r="A28" s="129" t="s">
        <v>18</v>
      </c>
      <c r="B28" s="103" t="s">
        <v>97</v>
      </c>
      <c r="C28" s="84">
        <v>3.54</v>
      </c>
      <c r="D28" s="85" t="str">
        <f>'[2]Mem Cal'!D42</f>
        <v>m³</v>
      </c>
      <c r="E28" s="131">
        <v>1760.89</v>
      </c>
      <c r="F28" s="84">
        <f>ROUND(E28*(1+$H$7),2)</f>
        <v>2201.11</v>
      </c>
      <c r="G28" s="84">
        <f>ROUND(C28*F28,2)</f>
        <v>7791.93</v>
      </c>
      <c r="H28" s="85">
        <v>95957</v>
      </c>
    </row>
    <row r="29" spans="1:8" ht="22.5">
      <c r="A29" s="129" t="s">
        <v>98</v>
      </c>
      <c r="B29" s="103" t="str">
        <f>'mem calc'!B45</f>
        <v>EXECUÇÃO DE ESTRUTURAS DE CONCRETO ARMADO, PARA EDIFICAÇÃO INSTITUCIONAL TÉRREA, FCK = 25 MPA (vigas)</v>
      </c>
      <c r="C29" s="84">
        <v>4.84</v>
      </c>
      <c r="D29" s="85" t="s">
        <v>23</v>
      </c>
      <c r="E29" s="131">
        <v>1760.89</v>
      </c>
      <c r="F29" s="84">
        <f>ROUND(E29*(1+$H$7),2)</f>
        <v>2201.11</v>
      </c>
      <c r="G29" s="84">
        <f>ROUND(C29*F29,2)</f>
        <v>10653.37</v>
      </c>
      <c r="H29" s="85">
        <v>95957</v>
      </c>
    </row>
    <row r="30" spans="1:8" ht="7.5" customHeight="1">
      <c r="A30" s="14"/>
      <c r="B30" s="14"/>
      <c r="C30" s="15"/>
      <c r="D30" s="14"/>
      <c r="E30" s="19"/>
      <c r="F30" s="19"/>
      <c r="G30" s="30"/>
      <c r="H30" s="132"/>
    </row>
    <row r="31" spans="1:9" ht="12">
      <c r="A31" s="13" t="s">
        <v>116</v>
      </c>
      <c r="B31" s="133" t="str">
        <f>'[3]mem calc'!B49</f>
        <v>ELEVAÇÃO</v>
      </c>
      <c r="C31" s="15"/>
      <c r="D31" s="14"/>
      <c r="E31" s="19"/>
      <c r="F31" s="19"/>
      <c r="G31" s="30">
        <f>SUM(G32:G33)</f>
        <v>1174.08</v>
      </c>
      <c r="H31" s="134"/>
      <c r="I31" s="36"/>
    </row>
    <row r="32" spans="1:9" ht="49.5" customHeight="1">
      <c r="A32" s="129" t="s">
        <v>118</v>
      </c>
      <c r="B32" s="103" t="s">
        <v>119</v>
      </c>
      <c r="C32" s="135">
        <f>'mem calc'!C50</f>
        <v>4.26</v>
      </c>
      <c r="D32" s="85" t="str">
        <f>'[3]mem calc'!D52</f>
        <v>m²</v>
      </c>
      <c r="E32" s="136">
        <v>55.47</v>
      </c>
      <c r="F32" s="137">
        <f>ROUND(E32*(1+$H$7),2)</f>
        <v>69.34</v>
      </c>
      <c r="G32" s="137">
        <f>ROUND(C32*F32,2)</f>
        <v>295.39</v>
      </c>
      <c r="H32" s="85">
        <v>87500</v>
      </c>
      <c r="I32" s="36"/>
    </row>
    <row r="33" spans="1:9" ht="23.25" customHeight="1">
      <c r="A33" s="129" t="s">
        <v>137</v>
      </c>
      <c r="B33" s="103" t="str">
        <f>'mem calc'!B51</f>
        <v>COBOGO CERAMICO (ELEMENTO VAZADO), 9X20X20CM, ASSENTADO COM ARGAMASSA TRACO 1:4 DE CIMENTO E AREIA</v>
      </c>
      <c r="C33" s="135">
        <f>'mem calc'!C52</f>
        <v>7.2</v>
      </c>
      <c r="D33" s="85" t="str">
        <f>'mem calc'!D52</f>
        <v>m²</v>
      </c>
      <c r="E33" s="136">
        <v>97.63</v>
      </c>
      <c r="F33" s="137">
        <f>ROUND(E33*(1+$H$7),2)</f>
        <v>122.04</v>
      </c>
      <c r="G33" s="137">
        <f>ROUND(C33*F33,2)</f>
        <v>878.69</v>
      </c>
      <c r="H33" s="85">
        <v>95465</v>
      </c>
      <c r="I33" s="36"/>
    </row>
    <row r="34" spans="1:8" ht="7.5" customHeight="1">
      <c r="A34" s="14"/>
      <c r="B34" s="14"/>
      <c r="C34" s="15"/>
      <c r="D34" s="14"/>
      <c r="E34" s="19"/>
      <c r="F34" s="19"/>
      <c r="G34" s="30"/>
      <c r="H34" s="132"/>
    </row>
    <row r="35" spans="1:9" ht="12">
      <c r="A35" s="14" t="s">
        <v>138</v>
      </c>
      <c r="B35" s="133" t="str">
        <f>'[3]mem calc'!B54</f>
        <v>COBERTURA</v>
      </c>
      <c r="C35" s="138"/>
      <c r="D35" s="14"/>
      <c r="E35" s="19"/>
      <c r="F35" s="19"/>
      <c r="G35" s="30">
        <f>SUM(G36:G37)</f>
        <v>26404.519999999997</v>
      </c>
      <c r="H35" s="134"/>
      <c r="I35" s="36"/>
    </row>
    <row r="36" spans="1:9" ht="33.75">
      <c r="A36" s="129" t="s">
        <v>139</v>
      </c>
      <c r="B36" s="103" t="str">
        <f>'mem calc'!B55</f>
        <v>TRAMA DE MADEIRA COMPOSTA POR RIPAS, CAIBROS E TERÇAS PARA TELHADOS DE MAIS QUE 2 ÁGUAS PARA TELHA DE ENCAIXE DE CERÂMICA OU DE CONCRETO, INCLUSO TRANSPORTE VERTICAL.</v>
      </c>
      <c r="C36" s="84">
        <f>'mem calc'!C57</f>
        <v>222.56</v>
      </c>
      <c r="D36" s="85" t="s">
        <v>4</v>
      </c>
      <c r="E36" s="131">
        <v>64.44</v>
      </c>
      <c r="F36" s="84">
        <f>ROUND(E36*(1+$H$7),2)</f>
        <v>80.55</v>
      </c>
      <c r="G36" s="84">
        <f>ROUND(C36*F36,2)</f>
        <v>17927.21</v>
      </c>
      <c r="H36" s="85">
        <v>92540</v>
      </c>
      <c r="I36" s="36"/>
    </row>
    <row r="37" spans="1:9" ht="22.5">
      <c r="A37" s="129" t="s">
        <v>140</v>
      </c>
      <c r="B37" s="103" t="str">
        <f>'mem calc'!B58</f>
        <v>TELHAMENTO COM TELHA CERÂMICA DE ENCAIXE, TIPO ROMANA, COM MAIS DE 2 ÁGUAS, INCLUSO TRANSPORTE VERTICAL</v>
      </c>
      <c r="C37" s="84">
        <f>'mem calc'!C60</f>
        <v>222.56</v>
      </c>
      <c r="D37" s="85" t="s">
        <v>4</v>
      </c>
      <c r="E37" s="131">
        <v>30.47</v>
      </c>
      <c r="F37" s="84">
        <f>ROUND(E37*(1+$H$7),2)</f>
        <v>38.09</v>
      </c>
      <c r="G37" s="84">
        <f>ROUND(C37*F37,2)</f>
        <v>8477.31</v>
      </c>
      <c r="H37" s="85">
        <v>94443</v>
      </c>
      <c r="I37" s="36"/>
    </row>
    <row r="38" spans="1:8" ht="7.5" customHeight="1">
      <c r="A38" s="14"/>
      <c r="B38" s="14"/>
      <c r="C38" s="15"/>
      <c r="D38" s="14"/>
      <c r="E38" s="19"/>
      <c r="F38" s="19"/>
      <c r="G38" s="30"/>
      <c r="H38" s="132"/>
    </row>
    <row r="39" spans="1:9" s="5" customFormat="1" ht="12">
      <c r="A39" s="13" t="s">
        <v>141</v>
      </c>
      <c r="B39" s="139" t="str">
        <f>'mem calc'!B62</f>
        <v>PISO</v>
      </c>
      <c r="C39" s="135"/>
      <c r="D39" s="85"/>
      <c r="E39" s="95"/>
      <c r="F39" s="140"/>
      <c r="G39" s="141">
        <f>SUM(G40:G42)</f>
        <v>27743.940000000002</v>
      </c>
      <c r="H39" s="85"/>
      <c r="I39" s="87"/>
    </row>
    <row r="40" spans="1:9" ht="22.5">
      <c r="A40" s="129" t="s">
        <v>142</v>
      </c>
      <c r="B40" s="142" t="s">
        <v>36</v>
      </c>
      <c r="C40" s="135">
        <f>'mem calc'!C64</f>
        <v>8.78</v>
      </c>
      <c r="D40" s="85" t="str">
        <f>'[3]mem calc'!D85</f>
        <v>m²</v>
      </c>
      <c r="E40" s="95">
        <v>17.17</v>
      </c>
      <c r="F40" s="140">
        <f>ROUND(E40*(1+$H$7),2)</f>
        <v>21.46</v>
      </c>
      <c r="G40" s="143">
        <f>ROUND(C40*F40,2)</f>
        <v>188.42</v>
      </c>
      <c r="H40" s="85">
        <v>95241</v>
      </c>
      <c r="I40" s="36"/>
    </row>
    <row r="41" spans="1:9" ht="33.75">
      <c r="A41" s="129" t="s">
        <v>121</v>
      </c>
      <c r="B41" s="99" t="str">
        <f>'mem calc'!B65</f>
        <v>CONTRAPISO EM ARGAMASSA TRAÇO 1:4 (CIMENTO E AREIA), PREPARO MANUAL, APLICADO EM ÁREAS SECAS MENORES QUE 10M2 SOBRE LAJE, ADERIDO, ESPESSURA 2CM, ACABAMENTO NÃO REFORÇADO</v>
      </c>
      <c r="C41" s="135">
        <f>'mem calc'!C66</f>
        <v>175.58</v>
      </c>
      <c r="D41" s="85" t="str">
        <f>'[3]mem calc'!D87</f>
        <v>m²</v>
      </c>
      <c r="E41" s="95">
        <v>23.92</v>
      </c>
      <c r="F41" s="84">
        <f>ROUND(E41*(1+$H$7),2)</f>
        <v>29.9</v>
      </c>
      <c r="G41" s="84">
        <f>ROUND(C41*F41,2)</f>
        <v>5249.84</v>
      </c>
      <c r="H41" s="85">
        <v>87622</v>
      </c>
      <c r="I41" s="36"/>
    </row>
    <row r="42" spans="1:10" ht="24.75" customHeight="1">
      <c r="A42" s="129" t="s">
        <v>123</v>
      </c>
      <c r="B42" s="142" t="s">
        <v>159</v>
      </c>
      <c r="C42" s="135">
        <f>'mem calc'!C68</f>
        <v>175.58</v>
      </c>
      <c r="D42" s="85" t="str">
        <f>'[3]mem calc'!D89</f>
        <v>m</v>
      </c>
      <c r="E42" s="136">
        <v>101.63</v>
      </c>
      <c r="F42" s="84">
        <f>ROUND(E42*(1+$H$7),2)</f>
        <v>127.04</v>
      </c>
      <c r="G42" s="84">
        <f>ROUND(C42*F42,2)</f>
        <v>22305.68</v>
      </c>
      <c r="H42" s="85">
        <v>84191</v>
      </c>
      <c r="I42" s="151"/>
      <c r="J42" s="151"/>
    </row>
    <row r="43" spans="1:8" ht="7.5" customHeight="1">
      <c r="A43" s="14"/>
      <c r="B43" s="14"/>
      <c r="C43" s="15"/>
      <c r="D43" s="14"/>
      <c r="E43" s="19"/>
      <c r="F43" s="19"/>
      <c r="G43" s="30"/>
      <c r="H43" s="132"/>
    </row>
    <row r="44" spans="1:9" ht="12">
      <c r="A44" s="13" t="s">
        <v>143</v>
      </c>
      <c r="B44" s="144" t="str">
        <f>'[3]mem calc'!B68</f>
        <v>REVESTIMENTO</v>
      </c>
      <c r="C44" s="135"/>
      <c r="D44" s="85"/>
      <c r="E44" s="95"/>
      <c r="F44" s="140"/>
      <c r="G44" s="141">
        <f>SUM(G45:G46)</f>
        <v>2453.44</v>
      </c>
      <c r="H44" s="85"/>
      <c r="I44" s="36"/>
    </row>
    <row r="45" spans="1:9" ht="50.25" customHeight="1">
      <c r="A45" s="129" t="s">
        <v>128</v>
      </c>
      <c r="B45" s="99" t="s">
        <v>37</v>
      </c>
      <c r="C45" s="135">
        <f>'mem calc'!C77</f>
        <v>34.849999999999994</v>
      </c>
      <c r="D45" s="85" t="s">
        <v>4</v>
      </c>
      <c r="E45" s="95">
        <v>13.6</v>
      </c>
      <c r="F45" s="84">
        <f>ROUND(E45*(1+$H$7),2)</f>
        <v>17</v>
      </c>
      <c r="G45" s="84">
        <f>ROUND(C45*F45,2)</f>
        <v>592.45</v>
      </c>
      <c r="H45" s="85">
        <v>87550</v>
      </c>
      <c r="I45" s="36"/>
    </row>
    <row r="46" spans="1:9" ht="33.75">
      <c r="A46" s="129" t="s">
        <v>151</v>
      </c>
      <c r="B46" s="99" t="str">
        <f>'mem calc'!B78</f>
        <v>REVESTIMENTO CERÂMICO PARA PAREDES INTERNAS COM PLACAS TIPO GRÊS OU SEMI-GRÊS DE DIMENSÕES 10X10 CM APLICADAS EM AMBIENTES DE ÁREA MENOR QUE 5 M² A MEIA ALTURA DAS PAREDES</v>
      </c>
      <c r="C46" s="135">
        <f>'mem calc'!C79</f>
        <v>34.849999999999994</v>
      </c>
      <c r="D46" s="85" t="s">
        <v>4</v>
      </c>
      <c r="E46" s="95">
        <v>42.72</v>
      </c>
      <c r="F46" s="84">
        <f>ROUND(E46*(1+$H$7),2)</f>
        <v>53.4</v>
      </c>
      <c r="G46" s="84">
        <f>ROUND(C46*F46,2)</f>
        <v>1860.99</v>
      </c>
      <c r="H46" s="85">
        <v>87264</v>
      </c>
      <c r="I46" s="36"/>
    </row>
    <row r="47" spans="1:8" ht="7.5" customHeight="1">
      <c r="A47" s="14"/>
      <c r="B47" s="14"/>
      <c r="C47" s="15"/>
      <c r="D47" s="14"/>
      <c r="E47" s="19"/>
      <c r="F47" s="19"/>
      <c r="G47" s="30"/>
      <c r="H47" s="132"/>
    </row>
    <row r="48" spans="1:9" s="5" customFormat="1" ht="12">
      <c r="A48" s="13" t="s">
        <v>131</v>
      </c>
      <c r="B48" s="145" t="str">
        <f>'[3]mem calc'!B163</f>
        <v>SERVIÇOS DIVERSOS</v>
      </c>
      <c r="C48" s="138"/>
      <c r="D48" s="106"/>
      <c r="E48" s="42"/>
      <c r="F48" s="140"/>
      <c r="G48" s="141">
        <f>SUM(G49:G50)</f>
        <v>3133.26</v>
      </c>
      <c r="H48" s="106"/>
      <c r="I48" s="87"/>
    </row>
    <row r="49" spans="1:9" ht="24.75" customHeight="1">
      <c r="A49" s="129" t="s">
        <v>132</v>
      </c>
      <c r="B49" s="101" t="str">
        <f>'mem calc'!B82</f>
        <v>BANCO DE CONCRETO EM ALVENARIA DE TIJOLOS, ASSENTO EM CONCRETO ARMADO, SEM ENCOSTO, PINTADO COM TINTA ACRÍLICA, 2 DEMÃOS</v>
      </c>
      <c r="C49" s="135">
        <f>'mem calc'!C83</f>
        <v>16.2</v>
      </c>
      <c r="D49" s="85" t="str">
        <f>'mem calc'!D83</f>
        <v>m</v>
      </c>
      <c r="E49" s="95">
        <f>composição!F23</f>
        <v>134.96</v>
      </c>
      <c r="F49" s="84">
        <f>ROUND(E49*(1+$H$7),2)</f>
        <v>168.7</v>
      </c>
      <c r="G49" s="84">
        <f>ROUND(C49*F49,2)</f>
        <v>2732.94</v>
      </c>
      <c r="H49" s="85" t="s">
        <v>152</v>
      </c>
      <c r="I49" s="36"/>
    </row>
    <row r="50" spans="1:9" ht="11.25">
      <c r="A50" s="129" t="s">
        <v>147</v>
      </c>
      <c r="B50" s="101" t="str">
        <f>'[3]mem calc'!B164</f>
        <v>LIMPEZA FINAL DA OBRA</v>
      </c>
      <c r="C50" s="135">
        <f>'mem calc'!C85</f>
        <v>175.58</v>
      </c>
      <c r="D50" s="85" t="str">
        <f>'[3]mem calc'!D165</f>
        <v>m²</v>
      </c>
      <c r="E50" s="95">
        <v>1.82</v>
      </c>
      <c r="F50" s="140">
        <f>ROUND(E50*(1+$H$7),2)</f>
        <v>2.28</v>
      </c>
      <c r="G50" s="143">
        <f>ROUND(C50*F50,2)</f>
        <v>400.32</v>
      </c>
      <c r="H50" s="85">
        <v>9537</v>
      </c>
      <c r="I50" s="36"/>
    </row>
    <row r="51" spans="1:8" s="28" customFormat="1" ht="12">
      <c r="A51" s="24"/>
      <c r="B51" s="25" t="s">
        <v>17</v>
      </c>
      <c r="C51" s="34"/>
      <c r="D51" s="26"/>
      <c r="E51" s="27"/>
      <c r="F51" s="27"/>
      <c r="G51" s="31">
        <f>G48+G44+G39+G35+G31+G27+G21+G14+G10</f>
        <v>97654.2</v>
      </c>
      <c r="H51" s="114"/>
    </row>
    <row r="52" spans="1:7" ht="13.5" customHeight="1">
      <c r="A52" s="12"/>
      <c r="B52" s="6"/>
      <c r="C52" s="35"/>
      <c r="D52" s="12"/>
      <c r="E52" s="20"/>
      <c r="F52" s="20"/>
      <c r="G52" s="32"/>
    </row>
    <row r="53" spans="1:2" ht="12">
      <c r="A53" s="22"/>
      <c r="B53" s="5"/>
    </row>
    <row r="54" spans="1:8" ht="12">
      <c r="A54" s="22"/>
      <c r="H54" s="116"/>
    </row>
  </sheetData>
  <sheetProtection/>
  <mergeCells count="5">
    <mergeCell ref="A1:D1"/>
    <mergeCell ref="A2:D2"/>
    <mergeCell ref="A4:D4"/>
    <mergeCell ref="A6:H6"/>
    <mergeCell ref="I42:J42"/>
  </mergeCells>
  <printOptions horizontalCentered="1"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2.8515625" style="1" customWidth="1"/>
    <col min="2" max="2" width="23.421875" style="1" customWidth="1"/>
    <col min="3" max="3" width="57.140625" style="1" customWidth="1"/>
    <col min="4" max="4" width="8.57421875" style="1" customWidth="1"/>
    <col min="5" max="7" width="9.140625" style="2" customWidth="1"/>
    <col min="8" max="9" width="9.140625" style="1" customWidth="1"/>
    <col min="10" max="10" width="12.7109375" style="1" customWidth="1"/>
    <col min="11" max="16384" width="9.140625" style="1" customWidth="1"/>
  </cols>
  <sheetData>
    <row r="1" ht="12.75">
      <c r="A1" s="1" t="str">
        <f>'[1]mem calc'!A1</f>
        <v>ESTADO DA PARAIBA</v>
      </c>
    </row>
    <row r="2" ht="12.75">
      <c r="A2" s="1" t="str">
        <f>'[2]Mem Cal'!A2</f>
        <v>PREFEITURA MUNICIPAL DE ITAPOROROCA</v>
      </c>
    </row>
    <row r="3" ht="12.75">
      <c r="A3" s="1" t="str">
        <f>'mem calc'!A3:D3</f>
        <v>OBRA: CONSTRUÇÃO DO PRÉDIO DA ESCOLA MUNICIPAL DE ENINO FUNDAMENTAL SANTA HELENA </v>
      </c>
    </row>
    <row r="6" spans="1:7" ht="12.75">
      <c r="A6" s="152" t="s">
        <v>38</v>
      </c>
      <c r="B6" s="152"/>
      <c r="C6" s="152"/>
      <c r="D6" s="152"/>
      <c r="E6" s="152"/>
      <c r="F6" s="152"/>
      <c r="G6" s="152"/>
    </row>
    <row r="8" spans="1:7" ht="12.75">
      <c r="A8" s="54" t="s">
        <v>39</v>
      </c>
      <c r="B8" s="153" t="s">
        <v>40</v>
      </c>
      <c r="C8" s="153"/>
      <c r="D8" s="55"/>
      <c r="E8" s="55"/>
      <c r="F8" s="55"/>
      <c r="G8" s="54" t="s">
        <v>41</v>
      </c>
    </row>
    <row r="9" spans="1:7" ht="31.5" customHeight="1">
      <c r="A9" s="56" t="s">
        <v>54</v>
      </c>
      <c r="B9" s="154" t="s">
        <v>55</v>
      </c>
      <c r="C9" s="154"/>
      <c r="D9" s="55"/>
      <c r="E9" s="55"/>
      <c r="F9" s="55"/>
      <c r="G9" s="54" t="s">
        <v>22</v>
      </c>
    </row>
    <row r="10" spans="1:7" ht="12.75">
      <c r="A10" s="55"/>
      <c r="B10" s="55"/>
      <c r="C10" s="55"/>
      <c r="D10" s="55"/>
      <c r="E10" s="55"/>
      <c r="F10" s="55"/>
      <c r="G10" s="55"/>
    </row>
    <row r="11" spans="1:7" ht="12.75" customHeight="1">
      <c r="A11" s="153" t="s">
        <v>56</v>
      </c>
      <c r="B11" s="153"/>
      <c r="C11" s="153"/>
      <c r="D11" s="153"/>
      <c r="E11" s="153"/>
      <c r="F11" s="153"/>
      <c r="G11" s="153"/>
    </row>
    <row r="12" spans="1:7" ht="26.25">
      <c r="A12" s="54"/>
      <c r="B12" s="54" t="s">
        <v>78</v>
      </c>
      <c r="C12" s="54" t="s">
        <v>42</v>
      </c>
      <c r="D12" s="54" t="s">
        <v>43</v>
      </c>
      <c r="E12" s="54" t="s">
        <v>44</v>
      </c>
      <c r="F12" s="54" t="s">
        <v>45</v>
      </c>
      <c r="G12" s="54" t="s">
        <v>46</v>
      </c>
    </row>
    <row r="13" spans="1:7" ht="26.25">
      <c r="A13" s="57"/>
      <c r="B13" s="58" t="s">
        <v>69</v>
      </c>
      <c r="C13" s="56" t="s">
        <v>68</v>
      </c>
      <c r="D13" s="54" t="s">
        <v>57</v>
      </c>
      <c r="E13" s="62">
        <v>0.05</v>
      </c>
      <c r="F13" s="62">
        <v>76.72</v>
      </c>
      <c r="G13" s="62">
        <f>ROUND(E13*F13,2)</f>
        <v>3.84</v>
      </c>
    </row>
    <row r="14" spans="1:10" ht="26.25">
      <c r="A14" s="57"/>
      <c r="B14" s="58" t="s">
        <v>71</v>
      </c>
      <c r="C14" s="56" t="s">
        <v>58</v>
      </c>
      <c r="D14" s="54" t="s">
        <v>57</v>
      </c>
      <c r="E14" s="62">
        <v>0.02</v>
      </c>
      <c r="F14" s="62">
        <f>243.74+19.97</f>
        <v>263.71000000000004</v>
      </c>
      <c r="G14" s="62">
        <f aca="true" t="shared" si="0" ref="G14:G20">ROUND(E14*F14,2)</f>
        <v>5.27</v>
      </c>
      <c r="J14" s="59"/>
    </row>
    <row r="15" spans="1:10" ht="26.25">
      <c r="A15" s="57"/>
      <c r="B15" s="58" t="s">
        <v>70</v>
      </c>
      <c r="C15" s="56" t="s">
        <v>59</v>
      </c>
      <c r="D15" s="54" t="s">
        <v>60</v>
      </c>
      <c r="E15" s="62">
        <v>0.2</v>
      </c>
      <c r="F15" s="62">
        <v>89.69</v>
      </c>
      <c r="G15" s="62">
        <f t="shared" si="0"/>
        <v>17.94</v>
      </c>
      <c r="J15" s="59"/>
    </row>
    <row r="16" spans="1:10" ht="39">
      <c r="A16" s="57"/>
      <c r="B16" s="58" t="s">
        <v>72</v>
      </c>
      <c r="C16" s="56" t="s">
        <v>61</v>
      </c>
      <c r="D16" s="54" t="s">
        <v>62</v>
      </c>
      <c r="E16" s="62">
        <v>1.6</v>
      </c>
      <c r="F16" s="62">
        <v>8.66</v>
      </c>
      <c r="G16" s="62">
        <f t="shared" si="0"/>
        <v>13.86</v>
      </c>
      <c r="J16" s="59"/>
    </row>
    <row r="17" spans="1:10" ht="26.25">
      <c r="A17" s="57"/>
      <c r="B17" s="58" t="s">
        <v>73</v>
      </c>
      <c r="C17" s="56" t="s">
        <v>63</v>
      </c>
      <c r="D17" s="54" t="s">
        <v>60</v>
      </c>
      <c r="E17" s="62">
        <v>1</v>
      </c>
      <c r="F17" s="62">
        <v>55.47</v>
      </c>
      <c r="G17" s="62">
        <f t="shared" si="0"/>
        <v>55.47</v>
      </c>
      <c r="J17" s="59"/>
    </row>
    <row r="18" spans="1:10" ht="12.75" customHeight="1">
      <c r="A18" s="57"/>
      <c r="B18" s="58" t="s">
        <v>75</v>
      </c>
      <c r="C18" s="56" t="s">
        <v>64</v>
      </c>
      <c r="D18" s="54" t="s">
        <v>60</v>
      </c>
      <c r="E18" s="62">
        <v>0.8</v>
      </c>
      <c r="F18" s="62">
        <v>13.6</v>
      </c>
      <c r="G18" s="62">
        <f t="shared" si="0"/>
        <v>10.88</v>
      </c>
      <c r="J18" s="59"/>
    </row>
    <row r="19" spans="1:10" ht="39">
      <c r="A19" s="57"/>
      <c r="B19" s="58" t="s">
        <v>76</v>
      </c>
      <c r="C19" s="56" t="s">
        <v>65</v>
      </c>
      <c r="D19" s="54" t="s">
        <v>60</v>
      </c>
      <c r="E19" s="62">
        <v>0.9</v>
      </c>
      <c r="F19" s="62">
        <v>24.84</v>
      </c>
      <c r="G19" s="62">
        <f t="shared" si="0"/>
        <v>22.36</v>
      </c>
      <c r="J19" s="59"/>
    </row>
    <row r="20" spans="1:10" ht="26.25">
      <c r="A20" s="57"/>
      <c r="B20" s="58" t="s">
        <v>74</v>
      </c>
      <c r="C20" s="56" t="s">
        <v>66</v>
      </c>
      <c r="D20" s="54" t="s">
        <v>60</v>
      </c>
      <c r="E20" s="62">
        <v>2</v>
      </c>
      <c r="F20" s="62">
        <v>2.67</v>
      </c>
      <c r="G20" s="62">
        <f t="shared" si="0"/>
        <v>5.34</v>
      </c>
      <c r="J20" s="59"/>
    </row>
    <row r="21" spans="1:7" ht="12.75" customHeight="1">
      <c r="A21" s="153" t="s">
        <v>47</v>
      </c>
      <c r="B21" s="153"/>
      <c r="C21" s="153"/>
      <c r="D21" s="153"/>
      <c r="E21" s="153"/>
      <c r="F21" s="153"/>
      <c r="G21" s="55"/>
    </row>
    <row r="22" spans="1:7" ht="26.25">
      <c r="A22" s="54" t="s">
        <v>48</v>
      </c>
      <c r="B22" s="54" t="s">
        <v>49</v>
      </c>
      <c r="C22" s="54" t="s">
        <v>50</v>
      </c>
      <c r="D22" s="54" t="s">
        <v>51</v>
      </c>
      <c r="E22" s="54" t="s">
        <v>52</v>
      </c>
      <c r="F22" s="54" t="s">
        <v>53</v>
      </c>
      <c r="G22" s="55"/>
    </row>
    <row r="23" spans="1:7" ht="12.75">
      <c r="A23" s="54" t="s">
        <v>67</v>
      </c>
      <c r="B23" s="63">
        <f>G13+G14+G15+G16+G17+G18+G19+G20</f>
        <v>134.96</v>
      </c>
      <c r="C23" s="54"/>
      <c r="D23" s="54"/>
      <c r="E23" s="54"/>
      <c r="F23" s="63">
        <f>B23</f>
        <v>134.96</v>
      </c>
      <c r="G23" s="55"/>
    </row>
    <row r="24" spans="1:7" ht="12.75">
      <c r="A24" s="60"/>
      <c r="B24" s="60"/>
      <c r="C24" s="60"/>
      <c r="D24" s="60"/>
      <c r="E24" s="60"/>
      <c r="F24" s="61"/>
      <c r="G24"/>
    </row>
    <row r="25" spans="1:7" ht="12.75">
      <c r="A25" s="60"/>
      <c r="B25" s="60"/>
      <c r="C25" s="60"/>
      <c r="D25" s="60"/>
      <c r="E25" s="60"/>
      <c r="F25" s="61"/>
      <c r="G25"/>
    </row>
  </sheetData>
  <sheetProtection/>
  <mergeCells count="5">
    <mergeCell ref="A6:G6"/>
    <mergeCell ref="B8:C8"/>
    <mergeCell ref="B9:C9"/>
    <mergeCell ref="A11:G11"/>
    <mergeCell ref="A21:F2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maria_navegante@hotmail.com</cp:lastModifiedBy>
  <cp:lastPrinted>2018-11-14T18:11:28Z</cp:lastPrinted>
  <dcterms:created xsi:type="dcterms:W3CDTF">2010-11-08T12:06:30Z</dcterms:created>
  <dcterms:modified xsi:type="dcterms:W3CDTF">2018-11-14T19:11:51Z</dcterms:modified>
  <cp:category/>
  <cp:version/>
  <cp:contentType/>
  <cp:contentStatus/>
</cp:coreProperties>
</file>