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mem calc" sheetId="1" r:id="rId1"/>
    <sheet name="planilha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<sst xmlns="http://schemas.openxmlformats.org/spreadsheetml/2006/main" count="173" uniqueCount="99">
  <si>
    <t>ESTADO DA PARAIBA</t>
  </si>
  <si>
    <t>QUANT</t>
  </si>
  <si>
    <t>UND</t>
  </si>
  <si>
    <t>m²</t>
  </si>
  <si>
    <t xml:space="preserve">ITEM </t>
  </si>
  <si>
    <t>DISCRIMINAÇÃO</t>
  </si>
  <si>
    <t>QUANT.</t>
  </si>
  <si>
    <t>UND.</t>
  </si>
  <si>
    <t>P. U. C/ BDI</t>
  </si>
  <si>
    <t>P. PARCIAL C/ BDI</t>
  </si>
  <si>
    <t>3.0</t>
  </si>
  <si>
    <t>PLANILHA ORÇAMENTÁRIA</t>
  </si>
  <si>
    <t>1.0</t>
  </si>
  <si>
    <t>2.0</t>
  </si>
  <si>
    <t>2.2</t>
  </si>
  <si>
    <t>3.1</t>
  </si>
  <si>
    <t>3.2</t>
  </si>
  <si>
    <t xml:space="preserve">TOTAL </t>
  </si>
  <si>
    <t>P. U. S/ BDI</t>
  </si>
  <si>
    <t xml:space="preserve">BDI = </t>
  </si>
  <si>
    <t>PISO</t>
  </si>
  <si>
    <t>MEMÓRIA DE CÁLCULO</t>
  </si>
  <si>
    <t>m³</t>
  </si>
  <si>
    <t>2.1</t>
  </si>
  <si>
    <t>COBERTURA</t>
  </si>
  <si>
    <t>CONTRAPISO/LASTRO CONCRETO 1:3:6 S/BETONEIRA E=5CM</t>
  </si>
  <si>
    <t>1.2</t>
  </si>
  <si>
    <t>3.3</t>
  </si>
  <si>
    <t>EXECUÇÃO DE ESTRUTURAS DE CONCRETO ARMADO, PARA EDIFICAÇÃO INSTITUCIONAL TÉRREA, FCK = 25 MPA (Pilar)</t>
  </si>
  <si>
    <t>TRAMA DE MADEIRA COMPOSTA POR RIPAS, CAIBROS E TERÇAS PARA TELHADOS DE ATÉ 2 ÁGUAS PARA TELHA CERÂMICA CAPA-CANAL, INCLUSO TRANSPORTE VERTICAL.</t>
  </si>
  <si>
    <t>TELHAMENTO COM TELHA CERÂMICA CAPA-CANAL, TIPO PAULISTA, COM ATÉ 2 ÁGUAS, INCLUSO TRANSPORTE VERTICAL.</t>
  </si>
  <si>
    <t>LASTRO DE CONCRETO MAGRO, APLICADO EM PISOS OU RADIERS, ESPESSURA DE 5CM.</t>
  </si>
  <si>
    <t>SINAPI JUN/2018</t>
  </si>
  <si>
    <t>SERVIÇOS PRELIMINARES</t>
  </si>
  <si>
    <t>1.1</t>
  </si>
  <si>
    <t>LIMPEZA MANUAL DO TERRENO (C/ RASPAGEM SUPERFICIAL)</t>
  </si>
  <si>
    <t>LOCACAO CONVENCIONAL DE OBRA, ATRAVÉS DE GABARITO DE TABUAS CORRIDAS PONTALETADAS A CADA 1,50M</t>
  </si>
  <si>
    <t>MOVIMENTO DE TERRA</t>
  </si>
  <si>
    <t>ESCAVAÇÃO MANUAL DE VALA COM PROFUNDIDADE MENOR OU IGUAL A 1,30 M (para vala)</t>
  </si>
  <si>
    <t>ESCAVAÇÃO MANUAL DE VALA COM PROFUNDIDADE MENOR OU IGUAL A 1,30 M (para fundação de pilares)</t>
  </si>
  <si>
    <t>2.3</t>
  </si>
  <si>
    <t xml:space="preserve">ATERRO APILOADO(MANUAL) EM CAMADAS DE 20 CM </t>
  </si>
  <si>
    <t>2.3.1</t>
  </si>
  <si>
    <t>REATERRO MANUAL APILOADO COM SOQUETE</t>
  </si>
  <si>
    <t>2.3.2</t>
  </si>
  <si>
    <t>ATERRO MANUAL DE VALAS COM AREIA PARA ATERRO</t>
  </si>
  <si>
    <t>FUNDAÇÕES</t>
  </si>
  <si>
    <t>EMBASAMENTO C/PEDRA ARGAMASSADA UTILIZANDO ARG.CIM/AREIA 1:4</t>
  </si>
  <si>
    <t>ALVENARIA DE VEDAÇÃO DE BLOCOS CERÂMICOS FURADOS NA HORIZONTAL DE 14X9X19CM (ESPESSURA 14CM, BLOCO DEITADO) DE PAREDES COM ÁREA LÍQUIDA MENOR QUE 6M² SEM VÃOS E ARGAMASSA DE ASSENTAMENTO COM PREPARO MANUAL. (alvenaria de 1 vez)</t>
  </si>
  <si>
    <t>A = 49,32 x 0,30</t>
  </si>
  <si>
    <t>EXECUÇÃO DE ESTRUTURAS DE CONCRETO ARMADO, PARA EDIFICAÇÃO INSTITUCIONAL TÉRREA, FCK = 25 MPA (Radier)</t>
  </si>
  <si>
    <t>3.4</t>
  </si>
  <si>
    <t>CONCRETO CICLOPICO FCK=10MPA 30% PEDRA DE MAO INCLUSIVE LANCAMENTO (para fundação de pilares)</t>
  </si>
  <si>
    <t>A = 12,32 x 3</t>
  </si>
  <si>
    <t>V = (3,85 x 6) x 0,30 x 0,30</t>
  </si>
  <si>
    <t>V = 23,10 x 0,30 x 0,30</t>
  </si>
  <si>
    <t>V = 0,60 x 0,60 x 0,80 x 12</t>
  </si>
  <si>
    <t>Vtotal = 2,08 + 3,46</t>
  </si>
  <si>
    <t>V = {36,96 - (3,85 x 6 + 3,20 x 6) x 0,10]} x 0,45</t>
  </si>
  <si>
    <t>V = 32,73 x 0,45</t>
  </si>
  <si>
    <t>V = 5,54 x 80%</t>
  </si>
  <si>
    <t>V = 14,73 - 4,43</t>
  </si>
  <si>
    <t>A = 23,10 x 0,20 x 0,15</t>
  </si>
  <si>
    <t>CONCRETO ARMADO</t>
  </si>
  <si>
    <t>V = 0,20 x 0,20 x 12 x 2,10</t>
  </si>
  <si>
    <t>A = (3,70 x 4,10) x 3</t>
  </si>
  <si>
    <t>V = 12,32 x 3 x 0,05</t>
  </si>
  <si>
    <t>7.2</t>
  </si>
  <si>
    <t>CONTRAPISO EM ARGAMASSA TRAÇO 1:4 (CIMENTO E AREIA), PREPARO MANUAL, APLICADO EM ÁREAS SECAS MENORES QUE 10M2 SOBRE LAJE, ADERIDO, ESPESSURA 2CM, ACABAMENTO NÃO REFORÇADO</t>
  </si>
  <si>
    <t>REVESTIMENTO CERÂMICO PARA PISO COM PLACAS TIPO GRÊS DE DIMENSÕES 40x40 CM APLICADA EM AMBIENTES DE ÁREA MENOR QUE 5 M2</t>
  </si>
  <si>
    <t>8.0</t>
  </si>
  <si>
    <t>REVESTIMENTO</t>
  </si>
  <si>
    <t>8.1</t>
  </si>
  <si>
    <t>EMBOÇO, PARA RECEBIMENTO DE CERÂMICA, EM ARGAMASSA TRAÇO 1:2:8, PREPARO MANUAL, APLICADO MANUALMENTE EM FACES INTERNAS DE PAREDES DE AMBIENTES COM ÁREA MENOR QUE 5M2, ESPESSURA DE 10MM, COM EXECUÇÃO DE TALISCAS</t>
  </si>
  <si>
    <t>8.1.2</t>
  </si>
  <si>
    <t>REVESTIMENTO CERÂMICO PARA PAREDES INTERNAS COM PLACAS TIPO GRÊS OU SEMI-GRÊS DE DIMENSÕES 10X10 CM APLICADAS EM AMBIENTES DE ÁREA MENOR QUE 5 M² A MEIA ALTURA DAS PAREDES</t>
  </si>
  <si>
    <t>4.0</t>
  </si>
  <si>
    <t>4.1</t>
  </si>
  <si>
    <t>5.0</t>
  </si>
  <si>
    <t>5.1</t>
  </si>
  <si>
    <t>5.2</t>
  </si>
  <si>
    <t>6.0</t>
  </si>
  <si>
    <t>6.1</t>
  </si>
  <si>
    <t>6.2</t>
  </si>
  <si>
    <t>6.3</t>
  </si>
  <si>
    <t>7.0</t>
  </si>
  <si>
    <t xml:space="preserve">PARA PILARES </t>
  </si>
  <si>
    <t>7.1</t>
  </si>
  <si>
    <t>7.1.1</t>
  </si>
  <si>
    <t xml:space="preserve">A = 0,20 x 4 x 1,00 x 12 </t>
  </si>
  <si>
    <t>DIVERSOS</t>
  </si>
  <si>
    <t>LIMPEZA FINAL DA OBRA</t>
  </si>
  <si>
    <t xml:space="preserve">1.0 </t>
  </si>
  <si>
    <t>73948/016</t>
  </si>
  <si>
    <t>73992/001</t>
  </si>
  <si>
    <t>EMBOÇO, PARA RECEBIMENTO DE CERÂMICA, EM ARGAMASSA TRAÇO 1:2:8, PREPARO MANUAL, APLICADO MANUALMENTE EM FACES INTERNAS DE PAREDES, PARA AMBIENTE COM ÁREA ENTRE 5M2 E 10M2, ESPESSURA DE 10MM, COM EXECUÇÃO DE TALISCAS.</t>
  </si>
  <si>
    <t>PREFEITURA MUNICIPAL DE ITAPOROROCA</t>
  </si>
  <si>
    <t>OBRA: ESCOLA 6 SALAS DE AULA - PASSARELAS - 3 UND</t>
  </si>
  <si>
    <t>PISO EM GRANILITE, MARMORITE OU GRANITINA ESPESSURA 8 MM, INCLUSO JUNTAS DE DILATACAO PLASTICAS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</si>
</sst>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#,##0.000"/>
    <numFmt numFmtId="174" formatCode="_(* #,##0.000_);_(* \(#,##0.000\);_(* &quot;-&quot;??_);_(@_)"/>
    <numFmt numFmtId="175" formatCode="_(* #,##0.0000_);_(* \(#,##0.0000\);_(* &quot;-&quot;??_);_(@_)"/>
    <numFmt numFmtId="176" formatCode="_(* #,##0.00_);_(* \(#,##0.00\);_(* \-??_);_(@_)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62" applyFont="1" applyAlignment="1">
      <alignment/>
    </xf>
    <xf numFmtId="0" fontId="3" fillId="0" borderId="0" xfId="0" applyFont="1" applyAlignment="1">
      <alignment/>
    </xf>
    <xf numFmtId="171" fontId="3" fillId="0" borderId="0" xfId="62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62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171" fontId="4" fillId="0" borderId="10" xfId="62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1" fontId="3" fillId="0" borderId="0" xfId="62" applyFont="1" applyFill="1" applyAlignment="1">
      <alignment/>
    </xf>
    <xf numFmtId="171" fontId="4" fillId="0" borderId="10" xfId="62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justify"/>
    </xf>
    <xf numFmtId="0" fontId="4" fillId="0" borderId="10" xfId="0" applyFont="1" applyBorder="1" applyAlignment="1">
      <alignment horizontal="right" vertical="center"/>
    </xf>
    <xf numFmtId="171" fontId="4" fillId="0" borderId="10" xfId="62" applyFont="1" applyFill="1" applyBorder="1" applyAlignment="1">
      <alignment horizontal="right" vertical="justify"/>
    </xf>
    <xf numFmtId="0" fontId="4" fillId="0" borderId="0" xfId="0" applyFont="1" applyAlignment="1">
      <alignment horizontal="right"/>
    </xf>
    <xf numFmtId="171" fontId="4" fillId="0" borderId="0" xfId="62" applyFont="1" applyAlignment="1">
      <alignment horizontal="right"/>
    </xf>
    <xf numFmtId="171" fontId="4" fillId="0" borderId="10" xfId="62" applyFont="1" applyBorder="1" applyAlignment="1">
      <alignment horizontal="center" vertical="justify"/>
    </xf>
    <xf numFmtId="171" fontId="4" fillId="0" borderId="10" xfId="62" applyFont="1" applyBorder="1" applyAlignment="1">
      <alignment horizontal="right" vertical="justify"/>
    </xf>
    <xf numFmtId="171" fontId="3" fillId="0" borderId="0" xfId="62" applyFont="1" applyBorder="1" applyAlignment="1">
      <alignment/>
    </xf>
    <xf numFmtId="171" fontId="3" fillId="0" borderId="0" xfId="62" applyFont="1" applyAlignment="1">
      <alignment/>
    </xf>
    <xf numFmtId="171" fontId="4" fillId="0" borderId="10" xfId="62" applyFont="1" applyBorder="1" applyAlignment="1">
      <alignment horizontal="right"/>
    </xf>
    <xf numFmtId="171" fontId="3" fillId="0" borderId="0" xfId="62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171" fontId="3" fillId="0" borderId="0" xfId="62" applyFont="1" applyBorder="1" applyAlignment="1">
      <alignment/>
    </xf>
    <xf numFmtId="171" fontId="3" fillId="0" borderId="0" xfId="62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71" fontId="4" fillId="0" borderId="10" xfId="62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1" fontId="4" fillId="0" borderId="12" xfId="62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1" fontId="3" fillId="0" borderId="12" xfId="62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171" fontId="3" fillId="0" borderId="12" xfId="62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171" fontId="3" fillId="0" borderId="13" xfId="62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171" fontId="3" fillId="0" borderId="10" xfId="62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1" fontId="4" fillId="0" borderId="10" xfId="62" applyFont="1" applyFill="1" applyBorder="1" applyAlignment="1">
      <alignment/>
    </xf>
    <xf numFmtId="0" fontId="3" fillId="0" borderId="10" xfId="0" applyFont="1" applyFill="1" applyBorder="1" applyAlignment="1">
      <alignment horizontal="left" vertical="justify"/>
    </xf>
    <xf numFmtId="171" fontId="3" fillId="0" borderId="10" xfId="62" applyFont="1" applyFill="1" applyBorder="1" applyAlignment="1">
      <alignment/>
    </xf>
    <xf numFmtId="0" fontId="3" fillId="0" borderId="10" xfId="0" applyFont="1" applyFill="1" applyBorder="1" applyAlignment="1">
      <alignment horizontal="center" vertical="justify"/>
    </xf>
    <xf numFmtId="171" fontId="3" fillId="0" borderId="10" xfId="62" applyFont="1" applyFill="1" applyBorder="1" applyAlignment="1">
      <alignment vertical="justify"/>
    </xf>
    <xf numFmtId="171" fontId="3" fillId="0" borderId="10" xfId="62" applyFont="1" applyFill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1" fontId="3" fillId="0" borderId="10" xfId="62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 horizontal="right"/>
    </xf>
    <xf numFmtId="10" fontId="4" fillId="0" borderId="0" xfId="62" applyNumberFormat="1" applyFont="1" applyAlignment="1">
      <alignment horizontal="left"/>
    </xf>
    <xf numFmtId="171" fontId="4" fillId="0" borderId="12" xfId="62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4" fillId="0" borderId="10" xfId="62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1" fontId="4" fillId="0" borderId="10" xfId="62" applyFont="1" applyFill="1" applyBorder="1" applyAlignment="1" applyProtection="1">
      <alignment horizontal="right"/>
      <protection/>
    </xf>
    <xf numFmtId="176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176" fontId="3" fillId="0" borderId="10" xfId="0" applyNumberFormat="1" applyFont="1" applyBorder="1" applyAlignment="1">
      <alignment/>
    </xf>
    <xf numFmtId="171" fontId="3" fillId="0" borderId="10" xfId="62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left" vertical="justify"/>
    </xf>
    <xf numFmtId="171" fontId="3" fillId="0" borderId="10" xfId="62" applyFont="1" applyBorder="1" applyAlignment="1">
      <alignment horizontal="center"/>
    </xf>
    <xf numFmtId="171" fontId="3" fillId="0" borderId="10" xfId="62" applyFont="1" applyBorder="1" applyAlignment="1">
      <alignment/>
    </xf>
    <xf numFmtId="171" fontId="3" fillId="0" borderId="10" xfId="62" applyFont="1" applyBorder="1" applyAlignment="1">
      <alignment horizontal="left"/>
    </xf>
    <xf numFmtId="171" fontId="4" fillId="0" borderId="10" xfId="62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171" fontId="4" fillId="0" borderId="10" xfId="62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/>
    </xf>
    <xf numFmtId="171" fontId="4" fillId="0" borderId="10" xfId="62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justify"/>
    </xf>
    <xf numFmtId="0" fontId="4" fillId="0" borderId="10" xfId="0" applyFont="1" applyBorder="1" applyAlignment="1">
      <alignment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LOCO%20ADMINISTRATIVO%20-%20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&#193;TIO%20CENTRAL%20-%20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&#225;rio\Documents\Cris\TRABALHO\PROJETOS%20LEVANTADOS\Cai&#231;ara\2011\E.M.E.F.%20M%20-%20com%204%20salas%20de%20aula%2027-12-11\QUIOSQ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LOCO%20PEDAG&#211;GICO%20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planilha"/>
      <sheetName val="COMPOSIÇÃO"/>
    </sheetNames>
    <sheetDataSet>
      <sheetData sheetId="0">
        <row r="54">
          <cell r="B54" t="str">
            <v>COBERTURA</v>
          </cell>
        </row>
        <row r="68">
          <cell r="B68" t="str">
            <v>REVESTIMENTO</v>
          </cell>
        </row>
        <row r="85">
          <cell r="D85" t="str">
            <v>m²</v>
          </cell>
        </row>
        <row r="87">
          <cell r="D87" t="str">
            <v>m²</v>
          </cell>
        </row>
        <row r="89">
          <cell r="D89" t="str">
            <v>m</v>
          </cell>
        </row>
        <row r="163">
          <cell r="B163" t="str">
            <v>SERVIÇOS DIVERSOS</v>
          </cell>
        </row>
        <row r="164">
          <cell r="B164" t="str">
            <v>LIMPEZA FINAL DA OBRA</v>
          </cell>
        </row>
        <row r="165">
          <cell r="D165" t="str">
            <v>m²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PLANILHA"/>
      <sheetName val="composição"/>
    </sheetNames>
    <sheetDataSet>
      <sheetData sheetId="0">
        <row r="63">
          <cell r="B63" t="str">
            <v>PISO</v>
          </cell>
        </row>
        <row r="66">
          <cell r="B66" t="str">
            <v>CONTRAPISO EM ARGAMASSA TRAÇO 1:4 (CIMENTO E AREIA), PREPARO MANUAL, APLICADO EM ÁREAS SECAS MENORES QUE 10M2 SOBRE LAJE, ADERIDO, ESPESSURA 2CM, ACABAMENTO NÃO REFORÇADO</v>
          </cell>
        </row>
        <row r="79">
          <cell r="B79" t="str">
            <v>REVESTIMENTO CERÂMICO PARA PAREDES INTERNAS COM PLACAS TIPO GRÊS OU SEMI-GRÊS DE DIMENSÕES 10X10 CM APLICADAS EM AMBIENTES DE ÁREA MENOR QUE 5 M² A MEIA ALTURA DAS PAREDES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orçam"/>
      <sheetName val="Plan1"/>
    </sheetNames>
    <sheetDataSet>
      <sheetData sheetId="0">
        <row r="9">
          <cell r="B9" t="str">
            <v>SERVIÇOS PRELIMINARES</v>
          </cell>
        </row>
        <row r="13">
          <cell r="B13" t="str">
            <v>LOCACAO CONVENCIONAL DE OBRA, ATRAVÉS DE GABARITO DE TABUAS CORRIDAS PONTALETADAS A CADA 1,50M</v>
          </cell>
        </row>
        <row r="16">
          <cell r="B16" t="str">
            <v>MOVIMENTO DE TERRA</v>
          </cell>
        </row>
        <row r="31">
          <cell r="B31" t="str">
            <v>FUNDAÇÕES</v>
          </cell>
        </row>
        <row r="43">
          <cell r="B43" t="str">
            <v>CONCRETO ARMADO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m Cal"/>
      <sheetName val="planilha"/>
      <sheetName val="COMPOSIÇÃO"/>
    </sheetNames>
    <sheetDataSet>
      <sheetData sheetId="0">
        <row r="8">
          <cell r="B8" t="str">
            <v>LIMPEZA MANUAL DO TERRENO (C/ RASPAGEM SUPERFICIAL)</v>
          </cell>
        </row>
        <row r="9">
          <cell r="D9" t="str">
            <v>m²</v>
          </cell>
        </row>
        <row r="21">
          <cell r="B21" t="str">
            <v>ATERRO APILOADO(MANUAL) EM CAMADAS DE 20 CM </v>
          </cell>
        </row>
        <row r="25">
          <cell r="D25" t="str">
            <v>m³</v>
          </cell>
        </row>
        <row r="27">
          <cell r="D27" t="str">
            <v>m³</v>
          </cell>
        </row>
        <row r="42">
          <cell r="D42" t="str">
            <v>m³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="120" zoomScaleNormal="120" zoomScalePageLayoutView="0" workbookViewId="0" topLeftCell="A49">
      <selection activeCell="C64" sqref="C64:D64"/>
    </sheetView>
  </sheetViews>
  <sheetFormatPr defaultColWidth="9.140625" defaultRowHeight="12.75"/>
  <cols>
    <col min="1" max="1" width="6.7109375" style="36" customWidth="1"/>
    <col min="2" max="2" width="70.57421875" style="35" customWidth="1"/>
    <col min="3" max="3" width="10.140625" style="38" customWidth="1"/>
    <col min="4" max="4" width="6.7109375" style="39" customWidth="1"/>
    <col min="5" max="16384" width="8.8515625" style="35" customWidth="1"/>
  </cols>
  <sheetData>
    <row r="1" spans="1:4" ht="11.25">
      <c r="A1" s="95" t="s">
        <v>0</v>
      </c>
      <c r="B1" s="95"/>
      <c r="C1" s="95"/>
      <c r="D1" s="95"/>
    </row>
    <row r="2" spans="1:4" ht="11.25">
      <c r="A2" s="95" t="s">
        <v>96</v>
      </c>
      <c r="B2" s="95"/>
      <c r="C2" s="95"/>
      <c r="D2" s="95"/>
    </row>
    <row r="3" spans="1:4" ht="11.25">
      <c r="A3" s="95" t="s">
        <v>97</v>
      </c>
      <c r="B3" s="95"/>
      <c r="C3" s="95"/>
      <c r="D3" s="95"/>
    </row>
    <row r="4" spans="1:4" ht="11.25">
      <c r="A4" s="93"/>
      <c r="B4" s="93"/>
      <c r="C4" s="93"/>
      <c r="D4" s="93"/>
    </row>
    <row r="5" spans="2:5" ht="11.25">
      <c r="B5" s="93"/>
      <c r="C5" s="93"/>
      <c r="D5" s="93"/>
      <c r="E5" s="93"/>
    </row>
    <row r="6" spans="1:5" ht="12">
      <c r="A6" s="94" t="s">
        <v>21</v>
      </c>
      <c r="B6" s="94"/>
      <c r="C6" s="94"/>
      <c r="D6" s="94"/>
      <c r="E6" s="37"/>
    </row>
    <row r="8" spans="1:4" s="42" customFormat="1" ht="12">
      <c r="A8" s="48" t="s">
        <v>12</v>
      </c>
      <c r="B8" s="49" t="s">
        <v>33</v>
      </c>
      <c r="C8" s="92" t="s">
        <v>1</v>
      </c>
      <c r="D8" s="51" t="s">
        <v>2</v>
      </c>
    </row>
    <row r="9" spans="1:4" s="42" customFormat="1" ht="12">
      <c r="A9" s="52" t="s">
        <v>34</v>
      </c>
      <c r="B9" s="53" t="s">
        <v>35</v>
      </c>
      <c r="C9" s="50"/>
      <c r="D9" s="51"/>
    </row>
    <row r="10" spans="1:4" s="42" customFormat="1" ht="11.25">
      <c r="A10" s="52"/>
      <c r="B10" s="53" t="s">
        <v>53</v>
      </c>
      <c r="C10" s="54">
        <v>36.96</v>
      </c>
      <c r="D10" s="55" t="s">
        <v>3</v>
      </c>
    </row>
    <row r="11" spans="1:4" s="42" customFormat="1" ht="22.5">
      <c r="A11" s="52" t="s">
        <v>26</v>
      </c>
      <c r="B11" s="56" t="s">
        <v>36</v>
      </c>
      <c r="C11" s="57"/>
      <c r="D11" s="58"/>
    </row>
    <row r="12" spans="1:4" s="42" customFormat="1" ht="11.25">
      <c r="A12" s="52"/>
      <c r="B12" s="53" t="s">
        <v>53</v>
      </c>
      <c r="C12" s="54">
        <v>36.96</v>
      </c>
      <c r="D12" s="55" t="s">
        <v>3</v>
      </c>
    </row>
    <row r="13" spans="1:4" s="42" customFormat="1" ht="12">
      <c r="A13" s="48"/>
      <c r="B13" s="59"/>
      <c r="C13" s="54"/>
      <c r="D13" s="55"/>
    </row>
    <row r="14" spans="1:4" s="42" customFormat="1" ht="12">
      <c r="A14" s="48" t="s">
        <v>13</v>
      </c>
      <c r="B14" s="49" t="s">
        <v>37</v>
      </c>
      <c r="C14" s="50"/>
      <c r="D14" s="51"/>
    </row>
    <row r="15" spans="1:4" s="42" customFormat="1" ht="22.5">
      <c r="A15" s="52" t="s">
        <v>23</v>
      </c>
      <c r="B15" s="60" t="s">
        <v>38</v>
      </c>
      <c r="C15" s="54"/>
      <c r="D15" s="55"/>
    </row>
    <row r="16" spans="1:4" s="42" customFormat="1" ht="11.25">
      <c r="A16" s="52"/>
      <c r="B16" s="60" t="s">
        <v>54</v>
      </c>
      <c r="C16" s="54"/>
      <c r="D16" s="55"/>
    </row>
    <row r="17" spans="1:4" s="42" customFormat="1" ht="11.25">
      <c r="A17" s="52"/>
      <c r="B17" s="60" t="s">
        <v>55</v>
      </c>
      <c r="C17" s="54">
        <v>2.08</v>
      </c>
      <c r="D17" s="55" t="s">
        <v>22</v>
      </c>
    </row>
    <row r="18" spans="1:4" s="42" customFormat="1" ht="22.5">
      <c r="A18" s="52" t="s">
        <v>14</v>
      </c>
      <c r="B18" s="60" t="s">
        <v>39</v>
      </c>
      <c r="C18" s="54"/>
      <c r="D18" s="55"/>
    </row>
    <row r="19" spans="1:4" s="42" customFormat="1" ht="11.25">
      <c r="A19" s="52"/>
      <c r="B19" s="60" t="s">
        <v>56</v>
      </c>
      <c r="C19" s="54">
        <v>3.46</v>
      </c>
      <c r="D19" s="55" t="s">
        <v>22</v>
      </c>
    </row>
    <row r="20" spans="1:4" s="42" customFormat="1" ht="11.25">
      <c r="A20" s="52"/>
      <c r="B20" s="60" t="s">
        <v>57</v>
      </c>
      <c r="C20" s="54">
        <f>SUM(C17:C19)</f>
        <v>5.54</v>
      </c>
      <c r="D20" s="55" t="s">
        <v>22</v>
      </c>
    </row>
    <row r="21" spans="1:4" s="42" customFormat="1" ht="11.25">
      <c r="A21" s="52" t="s">
        <v>40</v>
      </c>
      <c r="B21" s="60" t="s">
        <v>41</v>
      </c>
      <c r="C21" s="54"/>
      <c r="D21" s="55"/>
    </row>
    <row r="22" spans="1:4" s="42" customFormat="1" ht="11.25">
      <c r="A22" s="52"/>
      <c r="B22" s="60" t="s">
        <v>58</v>
      </c>
      <c r="C22" s="54"/>
      <c r="D22" s="55"/>
    </row>
    <row r="23" spans="1:4" s="42" customFormat="1" ht="11.25">
      <c r="A23" s="52"/>
      <c r="B23" s="60" t="s">
        <v>59</v>
      </c>
      <c r="C23" s="54">
        <v>14.73</v>
      </c>
      <c r="D23" s="55" t="s">
        <v>22</v>
      </c>
    </row>
    <row r="24" spans="1:4" s="42" customFormat="1" ht="11.25">
      <c r="A24" s="52" t="s">
        <v>42</v>
      </c>
      <c r="B24" s="60" t="s">
        <v>43</v>
      </c>
      <c r="C24" s="54"/>
      <c r="D24" s="55"/>
    </row>
    <row r="25" spans="1:4" s="42" customFormat="1" ht="11.25">
      <c r="A25" s="52"/>
      <c r="B25" s="60" t="s">
        <v>60</v>
      </c>
      <c r="C25" s="54">
        <v>4.43</v>
      </c>
      <c r="D25" s="55" t="s">
        <v>22</v>
      </c>
    </row>
    <row r="26" spans="1:4" s="42" customFormat="1" ht="11.25">
      <c r="A26" s="52" t="s">
        <v>44</v>
      </c>
      <c r="B26" s="60" t="s">
        <v>45</v>
      </c>
      <c r="C26" s="54"/>
      <c r="D26" s="55"/>
    </row>
    <row r="27" spans="1:4" s="42" customFormat="1" ht="11.25">
      <c r="A27" s="52"/>
      <c r="B27" s="60" t="s">
        <v>61</v>
      </c>
      <c r="C27" s="54">
        <v>10.3</v>
      </c>
      <c r="D27" s="55" t="s">
        <v>22</v>
      </c>
    </row>
    <row r="28" spans="1:4" s="42" customFormat="1" ht="11.25">
      <c r="A28" s="52"/>
      <c r="B28" s="60"/>
      <c r="C28" s="54"/>
      <c r="D28" s="55"/>
    </row>
    <row r="29" spans="1:4" s="42" customFormat="1" ht="12">
      <c r="A29" s="48" t="s">
        <v>10</v>
      </c>
      <c r="B29" s="61" t="s">
        <v>46</v>
      </c>
      <c r="C29" s="50"/>
      <c r="D29" s="51"/>
    </row>
    <row r="30" spans="1:4" s="42" customFormat="1" ht="11.25">
      <c r="A30" s="52" t="s">
        <v>15</v>
      </c>
      <c r="B30" s="60" t="s">
        <v>47</v>
      </c>
      <c r="C30" s="54"/>
      <c r="D30" s="55"/>
    </row>
    <row r="31" spans="1:4" s="42" customFormat="1" ht="11.25">
      <c r="A31" s="52"/>
      <c r="B31" s="60" t="s">
        <v>55</v>
      </c>
      <c r="C31" s="54">
        <v>4.44</v>
      </c>
      <c r="D31" s="55" t="s">
        <v>22</v>
      </c>
    </row>
    <row r="32" spans="1:4" s="42" customFormat="1" ht="45">
      <c r="A32" s="52" t="s">
        <v>16</v>
      </c>
      <c r="B32" s="60" t="s">
        <v>48</v>
      </c>
      <c r="C32" s="54"/>
      <c r="D32" s="55"/>
    </row>
    <row r="33" spans="1:4" s="42" customFormat="1" ht="11.25">
      <c r="A33" s="52"/>
      <c r="B33" s="60" t="s">
        <v>49</v>
      </c>
      <c r="C33" s="54">
        <v>6.93</v>
      </c>
      <c r="D33" s="55" t="s">
        <v>22</v>
      </c>
    </row>
    <row r="34" spans="1:4" s="42" customFormat="1" ht="22.5">
      <c r="A34" s="52" t="s">
        <v>27</v>
      </c>
      <c r="B34" s="60" t="s">
        <v>50</v>
      </c>
      <c r="C34" s="54"/>
      <c r="D34" s="55"/>
    </row>
    <row r="35" spans="1:4" s="42" customFormat="1" ht="11.25">
      <c r="A35" s="52"/>
      <c r="B35" s="60" t="s">
        <v>62</v>
      </c>
      <c r="C35" s="54">
        <v>0.69</v>
      </c>
      <c r="D35" s="55" t="s">
        <v>3</v>
      </c>
    </row>
    <row r="36" spans="1:4" s="42" customFormat="1" ht="22.5">
      <c r="A36" s="52" t="s">
        <v>51</v>
      </c>
      <c r="B36" s="60" t="s">
        <v>52</v>
      </c>
      <c r="C36" s="54"/>
      <c r="D36" s="55"/>
    </row>
    <row r="37" spans="1:4" s="42" customFormat="1" ht="11.25">
      <c r="A37" s="52"/>
      <c r="B37" s="60" t="s">
        <v>56</v>
      </c>
      <c r="C37" s="54">
        <v>3.46</v>
      </c>
      <c r="D37" s="55" t="s">
        <v>22</v>
      </c>
    </row>
    <row r="38" spans="1:4" s="42" customFormat="1" ht="11.25">
      <c r="A38" s="63"/>
      <c r="B38" s="62"/>
      <c r="C38" s="64"/>
      <c r="D38" s="65"/>
    </row>
    <row r="39" spans="1:4" s="42" customFormat="1" ht="12">
      <c r="A39" s="40" t="s">
        <v>76</v>
      </c>
      <c r="B39" s="66" t="s">
        <v>63</v>
      </c>
      <c r="C39" s="41"/>
      <c r="D39" s="41"/>
    </row>
    <row r="40" spans="1:4" s="42" customFormat="1" ht="22.5">
      <c r="A40" s="67" t="s">
        <v>77</v>
      </c>
      <c r="B40" s="68" t="s">
        <v>28</v>
      </c>
      <c r="C40" s="69"/>
      <c r="D40" s="69"/>
    </row>
    <row r="41" spans="1:4" s="42" customFormat="1" ht="12">
      <c r="A41" s="40"/>
      <c r="B41" s="70" t="s">
        <v>64</v>
      </c>
      <c r="C41" s="69">
        <v>1.01</v>
      </c>
      <c r="D41" s="69" t="s">
        <v>22</v>
      </c>
    </row>
    <row r="42" spans="1:4" s="42" customFormat="1" ht="12">
      <c r="A42" s="40"/>
      <c r="B42" s="70"/>
      <c r="C42" s="69"/>
      <c r="D42" s="69"/>
    </row>
    <row r="43" spans="1:5" s="45" customFormat="1" ht="12.75" customHeight="1">
      <c r="A43" s="40" t="s">
        <v>78</v>
      </c>
      <c r="B43" s="71" t="s">
        <v>24</v>
      </c>
      <c r="C43" s="72"/>
      <c r="D43" s="41"/>
      <c r="E43" s="44"/>
    </row>
    <row r="44" spans="1:5" s="42" customFormat="1" ht="24" customHeight="1">
      <c r="A44" s="67" t="s">
        <v>79</v>
      </c>
      <c r="B44" s="73" t="s">
        <v>29</v>
      </c>
      <c r="C44" s="74"/>
      <c r="D44" s="69"/>
      <c r="E44" s="43"/>
    </row>
    <row r="45" spans="1:5" s="42" customFormat="1" ht="11.25">
      <c r="A45" s="67"/>
      <c r="B45" s="73" t="s">
        <v>65</v>
      </c>
      <c r="C45" s="74">
        <v>45.51</v>
      </c>
      <c r="D45" s="69" t="s">
        <v>3</v>
      </c>
      <c r="E45" s="43"/>
    </row>
    <row r="46" spans="1:5" s="42" customFormat="1" ht="22.5">
      <c r="A46" s="67" t="s">
        <v>80</v>
      </c>
      <c r="B46" s="73" t="s">
        <v>30</v>
      </c>
      <c r="C46" s="74"/>
      <c r="D46" s="69"/>
      <c r="E46" s="43"/>
    </row>
    <row r="47" spans="1:5" s="42" customFormat="1" ht="11.25">
      <c r="A47" s="67"/>
      <c r="B47" s="73" t="s">
        <v>65</v>
      </c>
      <c r="C47" s="74">
        <v>45.51</v>
      </c>
      <c r="D47" s="69" t="s">
        <v>3</v>
      </c>
      <c r="E47" s="43"/>
    </row>
    <row r="48" spans="1:5" s="42" customFormat="1" ht="11.25">
      <c r="A48" s="67"/>
      <c r="B48" s="73"/>
      <c r="C48" s="74"/>
      <c r="D48" s="69"/>
      <c r="E48" s="43"/>
    </row>
    <row r="49" spans="1:5" s="42" customFormat="1" ht="12.75" customHeight="1">
      <c r="A49" s="40" t="s">
        <v>81</v>
      </c>
      <c r="B49" s="71" t="s">
        <v>20</v>
      </c>
      <c r="C49" s="74"/>
      <c r="D49" s="69"/>
      <c r="E49" s="43"/>
    </row>
    <row r="50" spans="1:5" s="42" customFormat="1" ht="12.75" customHeight="1">
      <c r="A50" s="67" t="s">
        <v>82</v>
      </c>
      <c r="B50" s="70" t="s">
        <v>25</v>
      </c>
      <c r="C50" s="74"/>
      <c r="D50" s="69"/>
      <c r="E50" s="43"/>
    </row>
    <row r="51" spans="1:5" s="42" customFormat="1" ht="12.75" customHeight="1">
      <c r="A51" s="67"/>
      <c r="B51" s="70" t="s">
        <v>66</v>
      </c>
      <c r="C51" s="74">
        <v>1.85</v>
      </c>
      <c r="D51" s="69" t="s">
        <v>22</v>
      </c>
      <c r="E51" s="43"/>
    </row>
    <row r="52" spans="1:5" s="42" customFormat="1" ht="33.75">
      <c r="A52" s="67" t="s">
        <v>83</v>
      </c>
      <c r="B52" s="73" t="s">
        <v>68</v>
      </c>
      <c r="C52" s="74"/>
      <c r="D52" s="69"/>
      <c r="E52" s="43"/>
    </row>
    <row r="53" spans="1:5" s="42" customFormat="1" ht="12.75" customHeight="1">
      <c r="A53" s="67"/>
      <c r="B53" s="70" t="s">
        <v>53</v>
      </c>
      <c r="C53" s="74">
        <v>36.96</v>
      </c>
      <c r="D53" s="69" t="s">
        <v>3</v>
      </c>
      <c r="E53" s="43"/>
    </row>
    <row r="54" spans="1:5" s="47" customFormat="1" ht="22.5">
      <c r="A54" s="75" t="s">
        <v>84</v>
      </c>
      <c r="B54" s="73" t="s">
        <v>69</v>
      </c>
      <c r="C54" s="76"/>
      <c r="D54" s="77"/>
      <c r="E54" s="46"/>
    </row>
    <row r="55" spans="1:5" s="42" customFormat="1" ht="12.75" customHeight="1">
      <c r="A55" s="67"/>
      <c r="B55" s="70" t="s">
        <v>53</v>
      </c>
      <c r="C55" s="74">
        <v>36.96</v>
      </c>
      <c r="D55" s="69" t="s">
        <v>3</v>
      </c>
      <c r="E55" s="43"/>
    </row>
    <row r="56" spans="1:5" s="42" customFormat="1" ht="11.25">
      <c r="A56" s="67"/>
      <c r="B56" s="73"/>
      <c r="C56" s="74"/>
      <c r="D56" s="69"/>
      <c r="E56" s="43"/>
    </row>
    <row r="57" spans="1:5" s="42" customFormat="1" ht="12.75" customHeight="1">
      <c r="A57" s="40" t="s">
        <v>85</v>
      </c>
      <c r="B57" s="71" t="s">
        <v>71</v>
      </c>
      <c r="C57" s="74"/>
      <c r="D57" s="69"/>
      <c r="E57" s="43"/>
    </row>
    <row r="58" spans="1:5" s="42" customFormat="1" ht="12.75" customHeight="1">
      <c r="A58" s="40" t="s">
        <v>87</v>
      </c>
      <c r="B58" s="71" t="s">
        <v>86</v>
      </c>
      <c r="C58" s="74"/>
      <c r="D58" s="69"/>
      <c r="E58" s="43"/>
    </row>
    <row r="59" spans="1:5" s="42" customFormat="1" ht="45">
      <c r="A59" s="67" t="s">
        <v>88</v>
      </c>
      <c r="B59" s="78" t="s">
        <v>73</v>
      </c>
      <c r="C59" s="74"/>
      <c r="D59" s="69"/>
      <c r="E59" s="43"/>
    </row>
    <row r="60" spans="1:5" s="42" customFormat="1" ht="12.75" customHeight="1">
      <c r="A60" s="67"/>
      <c r="B60" s="70" t="s">
        <v>89</v>
      </c>
      <c r="C60" s="74">
        <v>9.6</v>
      </c>
      <c r="D60" s="69" t="s">
        <v>3</v>
      </c>
      <c r="E60" s="43"/>
    </row>
    <row r="61" spans="1:5" s="42" customFormat="1" ht="33.75">
      <c r="A61" s="67" t="s">
        <v>74</v>
      </c>
      <c r="B61" s="79" t="s">
        <v>75</v>
      </c>
      <c r="C61" s="74"/>
      <c r="D61" s="69"/>
      <c r="E61" s="43"/>
    </row>
    <row r="62" spans="1:5" s="42" customFormat="1" ht="12.75" customHeight="1">
      <c r="A62" s="67"/>
      <c r="B62" s="70" t="s">
        <v>89</v>
      </c>
      <c r="C62" s="74">
        <v>9.6</v>
      </c>
      <c r="D62" s="69" t="s">
        <v>3</v>
      </c>
      <c r="E62" s="43"/>
    </row>
    <row r="63" spans="1:4" ht="11.25">
      <c r="A63" s="80"/>
      <c r="B63" s="81"/>
      <c r="C63" s="82"/>
      <c r="D63" s="83"/>
    </row>
    <row r="64" spans="1:4" s="85" customFormat="1" ht="12">
      <c r="A64" s="48" t="s">
        <v>70</v>
      </c>
      <c r="B64" s="84" t="s">
        <v>90</v>
      </c>
      <c r="C64" s="50"/>
      <c r="D64" s="51"/>
    </row>
    <row r="65" spans="1:8" ht="11.25">
      <c r="A65" s="52" t="s">
        <v>72</v>
      </c>
      <c r="B65" s="56" t="s">
        <v>91</v>
      </c>
      <c r="C65" s="56"/>
      <c r="D65" s="56"/>
      <c r="E65" s="86"/>
      <c r="F65" s="86"/>
      <c r="G65" s="86"/>
      <c r="H65" s="86"/>
    </row>
    <row r="66" spans="1:4" s="42" customFormat="1" ht="11.25">
      <c r="A66" s="52"/>
      <c r="B66" s="53" t="s">
        <v>53</v>
      </c>
      <c r="C66" s="54">
        <v>36.96</v>
      </c>
      <c r="D66" s="55" t="s">
        <v>3</v>
      </c>
    </row>
    <row r="67" spans="1:4" ht="11.25">
      <c r="A67" s="80"/>
      <c r="B67" s="81"/>
      <c r="C67" s="82"/>
      <c r="D67" s="83"/>
    </row>
  </sheetData>
  <sheetProtection/>
  <mergeCells count="6">
    <mergeCell ref="B5:E5"/>
    <mergeCell ref="A6:D6"/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9" sqref="A9:H44"/>
    </sheetView>
  </sheetViews>
  <sheetFormatPr defaultColWidth="11.57421875" defaultRowHeight="12.75"/>
  <cols>
    <col min="1" max="1" width="5.421875" style="21" customWidth="1"/>
    <col min="2" max="2" width="63.57421875" style="3" customWidth="1"/>
    <col min="3" max="3" width="8.28125" style="32" bestFit="1" customWidth="1"/>
    <col min="4" max="4" width="5.57421875" style="11" bestFit="1" customWidth="1"/>
    <col min="5" max="6" width="10.7109375" style="18" customWidth="1"/>
    <col min="7" max="7" width="10.7109375" style="4" customWidth="1"/>
    <col min="8" max="8" width="12.140625" style="89" customWidth="1"/>
    <col min="9" max="9" width="13.421875" style="3" customWidth="1"/>
    <col min="10" max="10" width="12.57421875" style="3" customWidth="1"/>
    <col min="11" max="11" width="12.7109375" style="3" customWidth="1"/>
    <col min="12" max="12" width="12.57421875" style="3" customWidth="1"/>
    <col min="13" max="13" width="13.140625" style="3" customWidth="1"/>
    <col min="14" max="14" width="8.8515625" style="3" customWidth="1"/>
    <col min="15" max="16384" width="11.57421875" style="3" customWidth="1"/>
  </cols>
  <sheetData>
    <row r="1" spans="1:8" s="1" customFormat="1" ht="12.75">
      <c r="A1" s="96" t="s">
        <v>0</v>
      </c>
      <c r="B1" s="96"/>
      <c r="C1" s="96"/>
      <c r="D1" s="96"/>
      <c r="E1" s="16"/>
      <c r="F1" s="16"/>
      <c r="G1" s="2"/>
      <c r="H1" s="87"/>
    </row>
    <row r="2" spans="1:8" s="1" customFormat="1" ht="12.75">
      <c r="A2" s="96" t="str">
        <f>'mem calc'!A2:D2</f>
        <v>PREFEITURA MUNICIPAL DE ITAPOROROCA</v>
      </c>
      <c r="B2" s="96"/>
      <c r="C2" s="96"/>
      <c r="D2" s="96"/>
      <c r="E2" s="16"/>
      <c r="F2" s="16"/>
      <c r="G2" s="2"/>
      <c r="H2" s="87"/>
    </row>
    <row r="3" spans="1:8" s="1" customFormat="1" ht="13.5">
      <c r="A3" s="8" t="str">
        <f>'mem calc'!A3:D3</f>
        <v>OBRA: ESCOLA 6 SALAS DE AULA - PASSARELAS - 3 UND</v>
      </c>
      <c r="B3" s="7"/>
      <c r="C3" s="7"/>
      <c r="D3" s="10"/>
      <c r="E3" s="17"/>
      <c r="F3" s="17"/>
      <c r="G3" s="2"/>
      <c r="H3" s="87"/>
    </row>
    <row r="4" spans="1:8" s="1" customFormat="1" ht="13.5">
      <c r="A4" s="96"/>
      <c r="B4" s="96"/>
      <c r="C4" s="96"/>
      <c r="D4" s="96"/>
      <c r="E4" s="17"/>
      <c r="F4" s="17"/>
      <c r="G4" s="2"/>
      <c r="H4" s="87"/>
    </row>
    <row r="5" spans="1:8" s="1" customFormat="1" ht="12.75">
      <c r="A5" s="10"/>
      <c r="C5" s="9"/>
      <c r="D5" s="10"/>
      <c r="E5" s="16"/>
      <c r="F5" s="16"/>
      <c r="G5" s="2"/>
      <c r="H5" s="87"/>
    </row>
    <row r="6" spans="1:8" s="1" customFormat="1" ht="15" customHeight="1">
      <c r="A6" s="97" t="s">
        <v>11</v>
      </c>
      <c r="B6" s="97"/>
      <c r="C6" s="97"/>
      <c r="D6" s="97"/>
      <c r="E6" s="97"/>
      <c r="F6" s="97"/>
      <c r="G6" s="97"/>
      <c r="H6" s="97"/>
    </row>
    <row r="7" spans="7:8" ht="12">
      <c r="G7" s="28" t="s">
        <v>19</v>
      </c>
      <c r="H7" s="91">
        <v>0.25</v>
      </c>
    </row>
    <row r="8" spans="1:8" ht="24">
      <c r="A8" s="13" t="s">
        <v>4</v>
      </c>
      <c r="B8" s="14" t="s">
        <v>5</v>
      </c>
      <c r="C8" s="15" t="s">
        <v>6</v>
      </c>
      <c r="D8" s="14" t="s">
        <v>7</v>
      </c>
      <c r="E8" s="19" t="s">
        <v>18</v>
      </c>
      <c r="F8" s="19" t="s">
        <v>8</v>
      </c>
      <c r="G8" s="29" t="s">
        <v>9</v>
      </c>
      <c r="H8" s="98" t="s">
        <v>32</v>
      </c>
    </row>
    <row r="9" spans="1:8" ht="12">
      <c r="A9" s="13" t="s">
        <v>92</v>
      </c>
      <c r="B9" s="66" t="str">
        <f>'[3]mem calc'!B9</f>
        <v>SERVIÇOS PRELIMINARES</v>
      </c>
      <c r="C9" s="99"/>
      <c r="D9" s="100"/>
      <c r="E9" s="101"/>
      <c r="F9" s="82"/>
      <c r="G9" s="102">
        <f>SUM(G10:G11)</f>
        <v>510.40999999999997</v>
      </c>
      <c r="H9" s="103"/>
    </row>
    <row r="10" spans="1:8" ht="11.25">
      <c r="A10" s="104" t="s">
        <v>34</v>
      </c>
      <c r="B10" s="68" t="str">
        <f>'[4]Mem Cal'!B8</f>
        <v>LIMPEZA MANUAL DO TERRENO (C/ RASPAGEM SUPERFICIAL)</v>
      </c>
      <c r="C10" s="105">
        <f>'mem calc'!C10</f>
        <v>36.96</v>
      </c>
      <c r="D10" s="83" t="str">
        <f>'[4]Mem Cal'!D9</f>
        <v>m²</v>
      </c>
      <c r="E10" s="106">
        <v>2.93</v>
      </c>
      <c r="F10" s="82">
        <f>ROUND(E10*(1+$H$7),2)</f>
        <v>3.66</v>
      </c>
      <c r="G10" s="82">
        <f>ROUND(C10*F10,2)</f>
        <v>135.27</v>
      </c>
      <c r="H10" s="83" t="s">
        <v>93</v>
      </c>
    </row>
    <row r="11" spans="1:8" ht="22.5">
      <c r="A11" s="104" t="s">
        <v>26</v>
      </c>
      <c r="B11" s="68" t="str">
        <f>'[3]mem calc'!B13</f>
        <v>LOCACAO CONVENCIONAL DE OBRA, ATRAVÉS DE GABARITO DE TABUAS CORRIDAS PONTALETADAS A CADA 1,50M</v>
      </c>
      <c r="C11" s="82">
        <f>'mem calc'!C12</f>
        <v>36.96</v>
      </c>
      <c r="D11" s="83" t="s">
        <v>3</v>
      </c>
      <c r="E11" s="106">
        <v>8.12</v>
      </c>
      <c r="F11" s="82">
        <f>ROUND(E11*(1+$H$7),2)</f>
        <v>10.15</v>
      </c>
      <c r="G11" s="82">
        <f>ROUND(C11*F11,2)</f>
        <v>375.14</v>
      </c>
      <c r="H11" s="83" t="s">
        <v>94</v>
      </c>
    </row>
    <row r="12" spans="1:9" ht="7.5" customHeight="1">
      <c r="A12" s="104"/>
      <c r="B12" s="107"/>
      <c r="C12" s="108"/>
      <c r="D12" s="83"/>
      <c r="E12" s="69"/>
      <c r="F12" s="109"/>
      <c r="G12" s="110"/>
      <c r="H12" s="83"/>
      <c r="I12" s="35"/>
    </row>
    <row r="13" spans="1:8" ht="12">
      <c r="A13" s="13" t="s">
        <v>13</v>
      </c>
      <c r="B13" s="66" t="str">
        <f>'[3]mem calc'!B16</f>
        <v>MOVIMENTO DE TERRA</v>
      </c>
      <c r="C13" s="111"/>
      <c r="D13" s="100"/>
      <c r="E13" s="101"/>
      <c r="F13" s="82"/>
      <c r="G13" s="102">
        <f>SUM(G14:G18)</f>
        <v>1468.02</v>
      </c>
      <c r="H13" s="100"/>
    </row>
    <row r="14" spans="1:8" ht="22.5">
      <c r="A14" s="104" t="s">
        <v>23</v>
      </c>
      <c r="B14" s="68" t="s">
        <v>38</v>
      </c>
      <c r="C14" s="82">
        <f>'mem calc'!C17</f>
        <v>2.08</v>
      </c>
      <c r="D14" s="83" t="s">
        <v>22</v>
      </c>
      <c r="E14" s="106">
        <v>46.84</v>
      </c>
      <c r="F14" s="82">
        <f>ROUND(E14*(1+$H$7),2)</f>
        <v>58.55</v>
      </c>
      <c r="G14" s="82">
        <f>ROUND(C14*F14,2)</f>
        <v>121.78</v>
      </c>
      <c r="H14" s="83">
        <v>93358</v>
      </c>
    </row>
    <row r="15" spans="1:8" ht="22.5">
      <c r="A15" s="104" t="s">
        <v>14</v>
      </c>
      <c r="B15" s="68" t="s">
        <v>39</v>
      </c>
      <c r="C15" s="82">
        <f>'mem calc'!C19</f>
        <v>3.46</v>
      </c>
      <c r="D15" s="83" t="s">
        <v>22</v>
      </c>
      <c r="E15" s="106">
        <v>46.84</v>
      </c>
      <c r="F15" s="82">
        <f>ROUND(E15*(1+$H$7),2)</f>
        <v>58.55</v>
      </c>
      <c r="G15" s="82">
        <f>ROUND(C15*F15,2)</f>
        <v>202.58</v>
      </c>
      <c r="H15" s="83">
        <v>93358</v>
      </c>
    </row>
    <row r="16" spans="1:8" ht="11.25">
      <c r="A16" s="104" t="s">
        <v>40</v>
      </c>
      <c r="B16" s="68" t="str">
        <f>'[4]Mem Cal'!B21</f>
        <v>ATERRO APILOADO(MANUAL) EM CAMADAS DE 20 CM </v>
      </c>
      <c r="C16" s="82"/>
      <c r="D16" s="83"/>
      <c r="E16" s="106"/>
      <c r="F16" s="82"/>
      <c r="G16" s="82"/>
      <c r="H16" s="83"/>
    </row>
    <row r="17" spans="1:8" ht="11.25">
      <c r="A17" s="104" t="s">
        <v>42</v>
      </c>
      <c r="B17" s="68" t="s">
        <v>43</v>
      </c>
      <c r="C17" s="82">
        <f>'mem calc'!C25</f>
        <v>4.43</v>
      </c>
      <c r="D17" s="83" t="str">
        <f>'[4]Mem Cal'!D25</f>
        <v>m³</v>
      </c>
      <c r="E17" s="106">
        <v>28.15</v>
      </c>
      <c r="F17" s="82">
        <f>ROUND(E17*(1+$H$7),2)</f>
        <v>35.19</v>
      </c>
      <c r="G17" s="82">
        <f>ROUND(C17*F17,2)</f>
        <v>155.89</v>
      </c>
      <c r="H17" s="83">
        <v>96995</v>
      </c>
    </row>
    <row r="18" spans="1:8" ht="11.25">
      <c r="A18" s="104" t="s">
        <v>44</v>
      </c>
      <c r="B18" s="68" t="s">
        <v>45</v>
      </c>
      <c r="C18" s="82">
        <f>'mem calc'!C27</f>
        <v>10.3</v>
      </c>
      <c r="D18" s="83" t="str">
        <f>'[4]Mem Cal'!D27</f>
        <v>m³</v>
      </c>
      <c r="E18" s="106">
        <v>76.72</v>
      </c>
      <c r="F18" s="82">
        <f>ROUND(E18*(1+$H$7),2)</f>
        <v>95.9</v>
      </c>
      <c r="G18" s="82">
        <f>ROUND(C18*F18,2)</f>
        <v>987.77</v>
      </c>
      <c r="H18" s="83">
        <v>94342</v>
      </c>
    </row>
    <row r="19" spans="1:9" ht="7.5" customHeight="1">
      <c r="A19" s="104"/>
      <c r="B19" s="107"/>
      <c r="C19" s="108"/>
      <c r="D19" s="83"/>
      <c r="E19" s="69"/>
      <c r="F19" s="109"/>
      <c r="G19" s="110"/>
      <c r="H19" s="83"/>
      <c r="I19" s="35"/>
    </row>
    <row r="20" spans="1:8" ht="12">
      <c r="A20" s="13" t="s">
        <v>10</v>
      </c>
      <c r="B20" s="66" t="str">
        <f>'[3]mem calc'!B31</f>
        <v>FUNDAÇÕES</v>
      </c>
      <c r="C20" s="111"/>
      <c r="D20" s="100"/>
      <c r="E20" s="101"/>
      <c r="F20" s="82"/>
      <c r="G20" s="111">
        <f>SUM(G21:G24)</f>
        <v>5193.62</v>
      </c>
      <c r="H20" s="100"/>
    </row>
    <row r="21" spans="1:8" ht="11.25">
      <c r="A21" s="104" t="s">
        <v>15</v>
      </c>
      <c r="B21" s="68" t="s">
        <v>47</v>
      </c>
      <c r="C21" s="82">
        <f>'mem calc'!C31</f>
        <v>4.44</v>
      </c>
      <c r="D21" s="83" t="s">
        <v>22</v>
      </c>
      <c r="E21" s="106">
        <v>297.35</v>
      </c>
      <c r="F21" s="82">
        <f>ROUND(E21*(1+$H$7),2)</f>
        <v>371.69</v>
      </c>
      <c r="G21" s="82">
        <f>ROUND(C21*F21,2)</f>
        <v>1650.3</v>
      </c>
      <c r="H21" s="83">
        <v>6122</v>
      </c>
    </row>
    <row r="22" spans="1:8" ht="45">
      <c r="A22" s="104" t="s">
        <v>16</v>
      </c>
      <c r="B22" s="68" t="s">
        <v>48</v>
      </c>
      <c r="C22" s="82">
        <f>'mem calc'!C33</f>
        <v>6.93</v>
      </c>
      <c r="D22" s="83" t="s">
        <v>3</v>
      </c>
      <c r="E22" s="106">
        <v>86.06</v>
      </c>
      <c r="F22" s="82">
        <f>ROUND(E22*(1+$H$7),2)</f>
        <v>107.58</v>
      </c>
      <c r="G22" s="82">
        <f>ROUND(C22*F22,2)</f>
        <v>745.53</v>
      </c>
      <c r="H22" s="83">
        <v>87502</v>
      </c>
    </row>
    <row r="23" spans="1:8" ht="22.5">
      <c r="A23" s="104" t="s">
        <v>27</v>
      </c>
      <c r="B23" s="68" t="s">
        <v>50</v>
      </c>
      <c r="C23" s="82">
        <f>'mem calc'!C35</f>
        <v>0.69</v>
      </c>
      <c r="D23" s="83" t="s">
        <v>22</v>
      </c>
      <c r="E23" s="106">
        <v>1760.89</v>
      </c>
      <c r="F23" s="82">
        <f>ROUND(E23*(1+$H$7),2)</f>
        <v>2201.11</v>
      </c>
      <c r="G23" s="82">
        <f>ROUND(C23*F23,2)</f>
        <v>1518.77</v>
      </c>
      <c r="H23" s="83">
        <v>95957</v>
      </c>
    </row>
    <row r="24" spans="1:8" ht="22.5">
      <c r="A24" s="104" t="s">
        <v>51</v>
      </c>
      <c r="B24" s="68" t="s">
        <v>52</v>
      </c>
      <c r="C24" s="82">
        <f>'mem calc'!C37</f>
        <v>3.46</v>
      </c>
      <c r="D24" s="83" t="s">
        <v>22</v>
      </c>
      <c r="E24" s="106">
        <v>295.73</v>
      </c>
      <c r="F24" s="82">
        <f>ROUND(E24*(1+$H$7),2)</f>
        <v>369.66</v>
      </c>
      <c r="G24" s="82">
        <f>ROUND(C24*F24,2)</f>
        <v>1279.02</v>
      </c>
      <c r="H24" s="83">
        <v>73361</v>
      </c>
    </row>
    <row r="25" spans="1:9" ht="7.5" customHeight="1">
      <c r="A25" s="104"/>
      <c r="B25" s="107"/>
      <c r="C25" s="108"/>
      <c r="D25" s="83"/>
      <c r="E25" s="69"/>
      <c r="F25" s="109"/>
      <c r="G25" s="110"/>
      <c r="H25" s="83"/>
      <c r="I25" s="35"/>
    </row>
    <row r="26" spans="1:8" ht="12">
      <c r="A26" s="13" t="s">
        <v>76</v>
      </c>
      <c r="B26" s="66" t="str">
        <f>'[3]mem calc'!B43</f>
        <v>CONCRETO ARMADO</v>
      </c>
      <c r="C26" s="111"/>
      <c r="D26" s="100"/>
      <c r="E26" s="101"/>
      <c r="F26" s="82"/>
      <c r="G26" s="111">
        <f>SUM(G27:G27)</f>
        <v>2223.12</v>
      </c>
      <c r="H26" s="100"/>
    </row>
    <row r="27" spans="1:8" ht="22.5">
      <c r="A27" s="104" t="s">
        <v>77</v>
      </c>
      <c r="B27" s="68" t="s">
        <v>28</v>
      </c>
      <c r="C27" s="82">
        <f>'mem calc'!C41</f>
        <v>1.01</v>
      </c>
      <c r="D27" s="83" t="str">
        <f>'[4]Mem Cal'!D42</f>
        <v>m³</v>
      </c>
      <c r="E27" s="106">
        <v>1760.89</v>
      </c>
      <c r="F27" s="82">
        <f>ROUND(E27*(1+$H$7),2)</f>
        <v>2201.11</v>
      </c>
      <c r="G27" s="82">
        <f>ROUND(C27*F27,2)</f>
        <v>2223.12</v>
      </c>
      <c r="H27" s="83">
        <v>95957</v>
      </c>
    </row>
    <row r="28" spans="1:9" ht="7.5" customHeight="1">
      <c r="A28" s="104"/>
      <c r="B28" s="107"/>
      <c r="C28" s="108"/>
      <c r="D28" s="83"/>
      <c r="E28" s="69"/>
      <c r="F28" s="109"/>
      <c r="G28" s="110"/>
      <c r="H28" s="83"/>
      <c r="I28" s="35"/>
    </row>
    <row r="29" spans="1:9" ht="12">
      <c r="A29" s="14" t="s">
        <v>78</v>
      </c>
      <c r="B29" s="112" t="str">
        <f>'[1]mem calc'!B54</f>
        <v>COBERTURA</v>
      </c>
      <c r="C29" s="113"/>
      <c r="D29" s="14"/>
      <c r="E29" s="19"/>
      <c r="F29" s="19"/>
      <c r="G29" s="29">
        <f>SUM(G30:G31)</f>
        <v>5877.17</v>
      </c>
      <c r="H29" s="114"/>
      <c r="I29" s="35"/>
    </row>
    <row r="30" spans="1:9" ht="33.75">
      <c r="A30" s="104" t="s">
        <v>79</v>
      </c>
      <c r="B30" s="68" t="str">
        <f>'mem calc'!B44</f>
        <v>TRAMA DE MADEIRA COMPOSTA POR RIPAS, CAIBROS E TERÇAS PARA TELHADOS DE ATÉ 2 ÁGUAS PARA TELHA CERÂMICA CAPA-CANAL, INCLUSO TRANSPORTE VERTICAL.</v>
      </c>
      <c r="C30" s="82">
        <f>'mem calc'!C45</f>
        <v>45.51</v>
      </c>
      <c r="D30" s="83" t="s">
        <v>3</v>
      </c>
      <c r="E30" s="106">
        <v>64.82</v>
      </c>
      <c r="F30" s="82">
        <f>ROUND(E30*(1+$H$7),2)</f>
        <v>81.03</v>
      </c>
      <c r="G30" s="82">
        <f>ROUND(C30*F30,2)</f>
        <v>3687.68</v>
      </c>
      <c r="H30" s="83">
        <v>92541</v>
      </c>
      <c r="I30" s="35"/>
    </row>
    <row r="31" spans="1:9" ht="22.5">
      <c r="A31" s="104" t="s">
        <v>80</v>
      </c>
      <c r="B31" s="68" t="str">
        <f>'mem calc'!B46</f>
        <v>TELHAMENTO COM TELHA CERÂMICA CAPA-CANAL, TIPO PAULISTA, COM ATÉ 2 ÁGUAS, INCLUSO TRANSPORTE VERTICAL.</v>
      </c>
      <c r="C31" s="82">
        <f>'mem calc'!C47</f>
        <v>45.51</v>
      </c>
      <c r="D31" s="83" t="s">
        <v>3</v>
      </c>
      <c r="E31" s="106">
        <v>38.49</v>
      </c>
      <c r="F31" s="82">
        <f>ROUND(E31*(1+$H$7),2)</f>
        <v>48.11</v>
      </c>
      <c r="G31" s="82">
        <f>ROUND(C31*F31,2)</f>
        <v>2189.49</v>
      </c>
      <c r="H31" s="83">
        <v>94447</v>
      </c>
      <c r="I31" s="35"/>
    </row>
    <row r="32" spans="1:9" ht="7.5" customHeight="1">
      <c r="A32" s="104"/>
      <c r="B32" s="107"/>
      <c r="C32" s="108"/>
      <c r="D32" s="83"/>
      <c r="E32" s="69"/>
      <c r="F32" s="109"/>
      <c r="G32" s="110"/>
      <c r="H32" s="83"/>
      <c r="I32" s="35"/>
    </row>
    <row r="33" spans="1:9" s="5" customFormat="1" ht="12">
      <c r="A33" s="13" t="s">
        <v>81</v>
      </c>
      <c r="B33" s="115" t="str">
        <f>'[2]mem calc'!B63</f>
        <v>PISO</v>
      </c>
      <c r="C33" s="108"/>
      <c r="D33" s="83"/>
      <c r="E33" s="69"/>
      <c r="F33" s="109"/>
      <c r="G33" s="116">
        <f>SUM(G34:G36)</f>
        <v>5840.2</v>
      </c>
      <c r="H33" s="83"/>
      <c r="I33" s="85"/>
    </row>
    <row r="34" spans="1:9" ht="22.5">
      <c r="A34" s="104" t="s">
        <v>82</v>
      </c>
      <c r="B34" s="107" t="s">
        <v>31</v>
      </c>
      <c r="C34" s="108">
        <f>'mem calc'!C51</f>
        <v>1.85</v>
      </c>
      <c r="D34" s="83" t="str">
        <f>'[1]mem calc'!D85</f>
        <v>m²</v>
      </c>
      <c r="E34" s="69">
        <v>17.17</v>
      </c>
      <c r="F34" s="109">
        <f>ROUND(E34*(1+$H$7),2)</f>
        <v>21.46</v>
      </c>
      <c r="G34" s="110">
        <f>ROUND(C34*F34,2)</f>
        <v>39.7</v>
      </c>
      <c r="H34" s="83">
        <v>95241</v>
      </c>
      <c r="I34" s="35"/>
    </row>
    <row r="35" spans="1:9" ht="36.75" customHeight="1">
      <c r="A35" s="104" t="s">
        <v>83</v>
      </c>
      <c r="B35" s="68" t="str">
        <f>'[2]mem calc'!B66</f>
        <v>CONTRAPISO EM ARGAMASSA TRAÇO 1:4 (CIMENTO E AREIA), PREPARO MANUAL, APLICADO EM ÁREAS SECAS MENORES QUE 10M2 SOBRE LAJE, ADERIDO, ESPESSURA 2CM, ACABAMENTO NÃO REFORÇADO</v>
      </c>
      <c r="C35" s="108">
        <f>'mem calc'!C53</f>
        <v>36.96</v>
      </c>
      <c r="D35" s="83" t="str">
        <f>'[1]mem calc'!D87</f>
        <v>m²</v>
      </c>
      <c r="E35" s="106">
        <v>23.92</v>
      </c>
      <c r="F35" s="82">
        <f>ROUND(E35*(1+$H$7),2)</f>
        <v>29.9</v>
      </c>
      <c r="G35" s="82">
        <f>ROUND(C35*F35,2)</f>
        <v>1105.1</v>
      </c>
      <c r="H35" s="117">
        <v>87622</v>
      </c>
      <c r="I35" s="35"/>
    </row>
    <row r="36" spans="1:9" ht="22.5">
      <c r="A36" s="104" t="s">
        <v>84</v>
      </c>
      <c r="B36" s="107" t="s">
        <v>98</v>
      </c>
      <c r="C36" s="108">
        <f>'mem calc'!C55</f>
        <v>36.96</v>
      </c>
      <c r="D36" s="83" t="str">
        <f>'[1]mem calc'!D89</f>
        <v>m</v>
      </c>
      <c r="E36" s="106">
        <v>101.63</v>
      </c>
      <c r="F36" s="82">
        <f>ROUND(E36*(1+$H$7),2)</f>
        <v>127.04</v>
      </c>
      <c r="G36" s="82">
        <f>ROUND(C36*F36,2)</f>
        <v>4695.4</v>
      </c>
      <c r="H36" s="83">
        <v>84191</v>
      </c>
      <c r="I36" s="35"/>
    </row>
    <row r="37" spans="1:9" ht="7.5" customHeight="1">
      <c r="A37" s="104"/>
      <c r="B37" s="107"/>
      <c r="C37" s="108"/>
      <c r="D37" s="83"/>
      <c r="E37" s="69"/>
      <c r="F37" s="109"/>
      <c r="G37" s="110"/>
      <c r="H37" s="83"/>
      <c r="I37" s="35"/>
    </row>
    <row r="38" spans="1:9" ht="12">
      <c r="A38" s="13" t="s">
        <v>85</v>
      </c>
      <c r="B38" s="118" t="str">
        <f>'[1]mem calc'!B68</f>
        <v>REVESTIMENTO</v>
      </c>
      <c r="C38" s="108"/>
      <c r="D38" s="83"/>
      <c r="E38" s="69"/>
      <c r="F38" s="109"/>
      <c r="G38" s="116">
        <f>SUM(G39:G40)</f>
        <v>675.8399999999999</v>
      </c>
      <c r="H38" s="83"/>
      <c r="I38" s="35"/>
    </row>
    <row r="39" spans="1:9" ht="51.75" customHeight="1">
      <c r="A39" s="104" t="s">
        <v>87</v>
      </c>
      <c r="B39" s="73" t="s">
        <v>95</v>
      </c>
      <c r="C39" s="108">
        <f>'mem calc'!C60</f>
        <v>9.6</v>
      </c>
      <c r="D39" s="83" t="s">
        <v>3</v>
      </c>
      <c r="E39" s="69">
        <v>13.6</v>
      </c>
      <c r="F39" s="82">
        <f>ROUND(E39*(1+$H$7),2)</f>
        <v>17</v>
      </c>
      <c r="G39" s="82">
        <f>ROUND(C39*F39,2)</f>
        <v>163.2</v>
      </c>
      <c r="H39" s="83">
        <v>87550</v>
      </c>
      <c r="I39" s="35"/>
    </row>
    <row r="40" spans="1:9" ht="33.75">
      <c r="A40" s="104" t="s">
        <v>67</v>
      </c>
      <c r="B40" s="73" t="str">
        <f>'[2]mem calc'!B79</f>
        <v>REVESTIMENTO CERÂMICO PARA PAREDES INTERNAS COM PLACAS TIPO GRÊS OU SEMI-GRÊS DE DIMENSÕES 10X10 CM APLICADAS EM AMBIENTES DE ÁREA MENOR QUE 5 M² A MEIA ALTURA DAS PAREDES</v>
      </c>
      <c r="C40" s="108">
        <f>'mem calc'!C62</f>
        <v>9.6</v>
      </c>
      <c r="D40" s="83" t="s">
        <v>3</v>
      </c>
      <c r="E40" s="69">
        <v>42.72</v>
      </c>
      <c r="F40" s="82">
        <f>ROUND(E40*(1+$H$7),2)</f>
        <v>53.4</v>
      </c>
      <c r="G40" s="82">
        <f>ROUND(C40*F40,2)</f>
        <v>512.64</v>
      </c>
      <c r="H40" s="83">
        <v>87264</v>
      </c>
      <c r="I40" s="35"/>
    </row>
    <row r="41" spans="1:9" ht="7.5" customHeight="1">
      <c r="A41" s="104"/>
      <c r="B41" s="107"/>
      <c r="C41" s="108"/>
      <c r="D41" s="83"/>
      <c r="E41" s="69"/>
      <c r="F41" s="109"/>
      <c r="G41" s="110"/>
      <c r="H41" s="83"/>
      <c r="I41" s="35"/>
    </row>
    <row r="42" spans="1:9" s="5" customFormat="1" ht="12">
      <c r="A42" s="13" t="s">
        <v>70</v>
      </c>
      <c r="B42" s="119" t="str">
        <f>'[1]mem calc'!B163</f>
        <v>SERVIÇOS DIVERSOS</v>
      </c>
      <c r="C42" s="113"/>
      <c r="D42" s="100"/>
      <c r="E42" s="41"/>
      <c r="F42" s="109"/>
      <c r="G42" s="116">
        <f>SUM(G43:G43)</f>
        <v>84.27</v>
      </c>
      <c r="H42" s="100"/>
      <c r="I42" s="85"/>
    </row>
    <row r="43" spans="1:9" ht="11.25">
      <c r="A43" s="104" t="s">
        <v>72</v>
      </c>
      <c r="B43" s="78" t="str">
        <f>'[1]mem calc'!B164</f>
        <v>LIMPEZA FINAL DA OBRA</v>
      </c>
      <c r="C43" s="108">
        <f>'mem calc'!C66</f>
        <v>36.96</v>
      </c>
      <c r="D43" s="83" t="str">
        <f>'[1]mem calc'!D165</f>
        <v>m²</v>
      </c>
      <c r="E43" s="69">
        <v>1.82</v>
      </c>
      <c r="F43" s="109">
        <f>ROUND(E43*(1+$H$7),2)</f>
        <v>2.28</v>
      </c>
      <c r="G43" s="110">
        <f>ROUND(C43*F43,2)</f>
        <v>84.27</v>
      </c>
      <c r="H43" s="83">
        <v>9537</v>
      </c>
      <c r="I43" s="35"/>
    </row>
    <row r="44" spans="1:8" s="27" customFormat="1" ht="12">
      <c r="A44" s="23"/>
      <c r="B44" s="24" t="s">
        <v>17</v>
      </c>
      <c r="C44" s="33"/>
      <c r="D44" s="25"/>
      <c r="E44" s="26"/>
      <c r="F44" s="26"/>
      <c r="G44" s="30">
        <f>G42+G38+G33+G29+G26+G20+G13+G9</f>
        <v>21872.649999999998</v>
      </c>
      <c r="H44" s="88"/>
    </row>
    <row r="45" spans="1:7" ht="13.5" customHeight="1">
      <c r="A45" s="12"/>
      <c r="B45" s="6"/>
      <c r="C45" s="34"/>
      <c r="D45" s="12"/>
      <c r="E45" s="20"/>
      <c r="F45" s="20"/>
      <c r="G45" s="31"/>
    </row>
    <row r="46" spans="1:2" ht="12">
      <c r="A46" s="22"/>
      <c r="B46" s="5"/>
    </row>
    <row r="47" spans="1:8" ht="12">
      <c r="A47" s="22"/>
      <c r="H47" s="90"/>
    </row>
  </sheetData>
  <sheetProtection/>
  <mergeCells count="4">
    <mergeCell ref="A1:D1"/>
    <mergeCell ref="A2:D2"/>
    <mergeCell ref="A4:D4"/>
    <mergeCell ref="A6:H6"/>
  </mergeCells>
  <printOptions horizontalCentered="1"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maria_navegante@hotmail.com</cp:lastModifiedBy>
  <cp:lastPrinted>2018-11-14T19:16:27Z</cp:lastPrinted>
  <dcterms:created xsi:type="dcterms:W3CDTF">2010-11-08T12:06:30Z</dcterms:created>
  <dcterms:modified xsi:type="dcterms:W3CDTF">2018-11-14T19:28:41Z</dcterms:modified>
  <cp:category/>
  <cp:version/>
  <cp:contentType/>
  <cp:contentStatus/>
</cp:coreProperties>
</file>